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008188-3801-435B-A65A-E2523C6C37D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ลักษณะกิจกรรม" sheetId="5" r:id="rId1"/>
    <sheet name="ข้อมูลกิจกรรม" sheetId="17" r:id="rId2"/>
    <sheet name="สรุปผลการประเมิน" sheetId="18" r:id="rId3"/>
    <sheet name="อ้างอิง" sheetId="14" r:id="rId4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8" l="1"/>
  <c r="C4" i="18"/>
  <c r="C3" i="18"/>
  <c r="L2" i="18"/>
  <c r="G10" i="14" l="1"/>
  <c r="E11" i="17" l="1"/>
  <c r="G11" i="17" s="1"/>
  <c r="E9" i="17"/>
  <c r="G9" i="17" s="1"/>
  <c r="L4" i="18" l="1"/>
  <c r="E10" i="17"/>
  <c r="G10" i="17" s="1"/>
  <c r="E12" i="17"/>
  <c r="G12" i="17" s="1"/>
  <c r="E13" i="17"/>
  <c r="G13" i="17" s="1"/>
  <c r="E14" i="17"/>
  <c r="G14" i="17" s="1"/>
  <c r="E15" i="17"/>
  <c r="G15" i="17" s="1"/>
  <c r="E16" i="17"/>
  <c r="G16" i="17" s="1"/>
  <c r="E17" i="17"/>
  <c r="G17" i="17" s="1"/>
  <c r="E18" i="17"/>
  <c r="G18" i="17" s="1"/>
  <c r="E19" i="17"/>
  <c r="G19" i="17" s="1"/>
  <c r="E20" i="17"/>
  <c r="G20" i="17" s="1"/>
  <c r="E21" i="17"/>
  <c r="G21" i="17" s="1"/>
  <c r="E22" i="17"/>
  <c r="G22" i="17" s="1"/>
  <c r="E23" i="17"/>
  <c r="G23" i="17" s="1"/>
  <c r="E24" i="17"/>
  <c r="G24" i="17" s="1"/>
  <c r="E25" i="17"/>
  <c r="G25" i="17" s="1"/>
  <c r="E26" i="17"/>
  <c r="G26" i="17" s="1"/>
  <c r="E27" i="17"/>
  <c r="G27" i="17" s="1"/>
  <c r="E8" i="17"/>
  <c r="G8" i="17" s="1"/>
  <c r="B6" i="18"/>
  <c r="G28" i="17" l="1"/>
  <c r="B9" i="18" s="1"/>
  <c r="I4" i="17"/>
  <c r="I2" i="17" l="1"/>
  <c r="I1" i="17"/>
  <c r="C2" i="17"/>
  <c r="C3" i="17"/>
  <c r="C4" i="17"/>
  <c r="E4" i="17"/>
  <c r="D28" i="17"/>
  <c r="E28" i="17"/>
  <c r="D9" i="18" s="1"/>
</calcChain>
</file>

<file path=xl/sharedStrings.xml><?xml version="1.0" encoding="utf-8"?>
<sst xmlns="http://schemas.openxmlformats.org/spreadsheetml/2006/main" count="93" uniqueCount="66">
  <si>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</si>
  <si>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</si>
  <si>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</si>
  <si>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</si>
  <si>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</si>
  <si>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</si>
  <si>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</si>
  <si>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</si>
  <si>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</si>
  <si>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</si>
  <si>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</si>
  <si>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</si>
  <si>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</si>
  <si>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</si>
  <si>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</si>
  <si>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</si>
  <si>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</si>
  <si>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t>โครงการประเภทการจัดการของเสีย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</si>
  <si>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</si>
  <si>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</si>
  <si>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</si>
  <si>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</si>
  <si>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</si>
  <si>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</si>
  <si>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t>EF_swd pp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</si>
  <si>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</si>
  <si>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= 0</t>
  </si>
  <si>
    <t>รหัส</t>
  </si>
  <si>
    <t>Version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</si>
  <si>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</si>
  <si>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</si>
  <si>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</si>
  <si>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t>-</t>
  </si>
  <si>
    <t>LESS-WM-05</t>
  </si>
  <si>
    <t>การคัดแยกกล่องประเภทยูเอชทีเพื่อนำไปรีไซเคิลเป็นวัสดุใหม่</t>
  </si>
  <si>
    <t>1. มีการคัดแยกกล่องประเภทยูเอชทีเพื่อนำไปรีไซเคิลเป็นวัสดุใหม่เท่านั้น</t>
  </si>
  <si>
    <t>2. สามารถตรวจวัดน้ำหนักขยะรีไซเคิลได้</t>
  </si>
  <si>
    <r>
      <t>W_</t>
    </r>
    <r>
      <rPr>
        <vertAlign val="subscript"/>
        <sz val="16"/>
        <color theme="1"/>
        <rFont val="Browallia New"/>
        <family val="2"/>
      </rPr>
      <t>UHT</t>
    </r>
  </si>
  <si>
    <t>น้ำหนักกล่อง UHT</t>
  </si>
  <si>
    <t>ชั่งน้ำหนัก</t>
  </si>
  <si>
    <t>กิโลกรัม</t>
  </si>
  <si>
    <t>สัดส่วนของกระดาษในกล่อง UHT 
องค์ประกอบหลักของกล่องยูเอชที (Ultra-high-temperature cartons; UHT)
- กระดาษ : 75%
-  พลาสติกโพลีเอททีลีน : 20%
-  อะลูมิเนียมฟอยล์ : 5%</t>
  </si>
  <si>
    <t>http://recycle.dpim.go.th/wastelist/waste-detail.php?id=34</t>
  </si>
  <si>
    <t>น้ำหนักของกล่อง UHT 
(กิโลกรัม)</t>
  </si>
  <si>
    <r>
      <t>ปริมาณ
การปล่อยก๊าซเรือนกระจกกรณีฐาน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</si>
  <si>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</si>
  <si>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</si>
  <si>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</si>
  <si>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ค่าการปล่อยก๊าซเรือนกระจกสำหรับการจัดการขยะประเภทกระดาษด้วยวิธีการฝังกลบ (ประเภทของหลุมฝังกลบไม่มีระบบจัดการ ลึกมากกว่า 5 เมตร)</t>
  </si>
  <si>
    <t>การปล่อยก๊าซเรือนกระจกจากการฝังกลบกระดาษในหลุมฝังกลบ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</si>
  <si>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</si>
  <si>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การปล่อยก๊าซเรือนกระจกสุทธิสำหรับการผลิตกระดาษ จากวัสดุรีไซเคิลแทนวัตถุดิบตั้งต้น (Virgin material) ตลอดวัฏจักรชีวิตผลิตภัณฑ์</t>
  </si>
  <si>
    <t>EF_recycle pp</t>
  </si>
  <si>
    <t>ค่าการปล่อยก๊าซเรือนกระจกสุทธิสำหรับผลิตกระดาษจากวัสดุรีไซเคิลแทนวัตถุดิบตั้งต้น (Virgin material) ตลอดวัฏจักรชีวิตผลิตภัณฑ์</t>
  </si>
  <si>
    <r>
      <t>= (W</t>
    </r>
    <r>
      <rPr>
        <vertAlign val="subscript"/>
        <sz val="16"/>
        <color theme="1"/>
        <rFont val="Browallia New"/>
        <family val="2"/>
      </rPr>
      <t xml:space="preserve">UHT </t>
    </r>
    <r>
      <rPr>
        <sz val="16"/>
        <color theme="1"/>
        <rFont val="Browallia New"/>
        <family val="2"/>
      </rPr>
      <t>x 0.75 x (EF_swd pp+EF_recycle pp))</t>
    </r>
  </si>
  <si>
    <t>0</t>
  </si>
  <si>
    <r>
      <t>ช่วงระยะเวลาที่ขอการรับรองปริมาณก๊าซเรือนกระจกที่ลดได้ 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</t>
    </r>
  </si>
  <si>
    <t>T-VER-TOOL-WASTE-01 Version 7 การคำนวณการปล่อยก๊าซเรือนกระจกจากหลุมฝังกลบขยะมูลฝอยชุมชน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</si>
  <si>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กระดาษ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</si>
  <si>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</si>
  <si>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
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</si>
  <si>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</si>
  <si>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 xml:space="preserve">               2) ค่าศักยภาพทำให้โลกร้อน (GWP) ของก๊าซมีเทน เท่ากับ 28 และก๊าซไนตรัสออกไซด์ เท่ากับ 265 (อ้างอิง IPCC Fifth Assessment. Report (AR5))</t>
  </si>
  <si>
    <t xml:space="preserve">               3) อ้างอิงกระบวนการผลิตหลังคาเขียว โดยมีการนำกล่อง UHT เข้าสู่เครื่องแยกเยื่อกระดาษเพื่อนำกลับไปใช้ใหม่ สำหรับพลาสติกและอะลูมิเนียมฟอยล์จะนำไปผลิตหลังคา</t>
  </si>
  <si>
    <t xml:space="preserve">   เช่น โครงการหลังคาเขียว โครงการกล่องวิเศษ แผ่นไม้กรีนบอร์ด เป็นต้น</t>
  </si>
  <si>
    <t>US EPA's Waste Reduction Model Version 15 
(May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</si>
</sst>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.0000"/>
  </numFmts>
  <fonts count="25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sz val="16"/>
      <name val="Browallia New"/>
      <family val="2"/>
    </font>
    <font>
      <b/>
      <sz val="18"/>
      <name val="Browallia New"/>
      <family val="2"/>
    </font>
    <font>
      <b/>
      <vertAlign val="subscript"/>
      <sz val="16"/>
      <color indexed="8"/>
      <name val="Browallia New"/>
      <family val="2"/>
    </font>
    <font>
      <vertAlign val="subscript"/>
      <sz val="16"/>
      <color theme="1"/>
      <name val="Browallia New"/>
      <family val="2"/>
    </font>
    <font>
      <u/>
      <sz val="11"/>
      <color theme="10"/>
      <name val="Calibri"/>
      <family val="2"/>
      <charset val="222"/>
      <scheme val="minor"/>
    </font>
    <font>
      <sz val="16"/>
      <color rgb="FF0000FF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53">
    <xf numFmtId="0" fontId="0" fillId="0" borderId="0" xfId="0"/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/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12" fillId="0" borderId="1" xfId="0" applyFont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9" fillId="0" borderId="5" xfId="0" applyFont="1" applyBorder="1" applyAlignment="1">
      <alignment vertical="top"/>
    </xf>
    <xf numFmtId="0" fontId="11" fillId="0" borderId="1" xfId="0" applyFont="1" applyBorder="1"/>
    <xf numFmtId="0" fontId="11" fillId="0" borderId="5" xfId="0" applyFont="1" applyBorder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0" fillId="0" borderId="5" xfId="0" applyFont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1" fillId="9" borderId="5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164" fontId="9" fillId="2" borderId="20" xfId="1" applyNumberFormat="1" applyFont="1" applyFill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43" fontId="9" fillId="9" borderId="1" xfId="1" applyFont="1" applyFill="1" applyBorder="1" applyProtection="1"/>
    <xf numFmtId="43" fontId="9" fillId="9" borderId="2" xfId="1" applyFont="1" applyFill="1" applyBorder="1" applyProtection="1"/>
    <xf numFmtId="43" fontId="9" fillId="2" borderId="20" xfId="1" applyFont="1" applyFill="1" applyBorder="1" applyProtection="1"/>
    <xf numFmtId="0" fontId="11" fillId="0" borderId="1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20" fillId="9" borderId="1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8" borderId="0" xfId="0" applyFont="1" applyFill="1"/>
    <xf numFmtId="0" fontId="9" fillId="5" borderId="0" xfId="0" applyFont="1" applyFill="1"/>
    <xf numFmtId="0" fontId="9" fillId="6" borderId="0" xfId="0" applyFont="1" applyFill="1"/>
    <xf numFmtId="0" fontId="9" fillId="0" borderId="0" xfId="0" applyFont="1" applyAlignment="1">
      <alignment horizontal="left" vertical="top" wrapText="1"/>
    </xf>
    <xf numFmtId="0" fontId="9" fillId="0" borderId="0" xfId="0" quotePrefix="1" applyFont="1" applyAlignment="1">
      <alignment vertical="top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1" xfId="4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9" fillId="9" borderId="1" xfId="0" quotePrefix="1" applyFont="1" applyFill="1" applyBorder="1" applyAlignment="1">
      <alignment horizontal="center" vertical="center"/>
    </xf>
    <xf numFmtId="0" fontId="9" fillId="8" borderId="0" xfId="0" quotePrefix="1" applyFont="1" applyFill="1" applyAlignment="1">
      <alignment vertical="center"/>
    </xf>
    <xf numFmtId="0" fontId="9" fillId="5" borderId="0" xfId="0" quotePrefix="1" applyFont="1" applyFill="1" applyAlignment="1">
      <alignment vertical="center"/>
    </xf>
    <xf numFmtId="0" fontId="9" fillId="6" borderId="0" xfId="0" quotePrefix="1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3" fontId="18" fillId="14" borderId="1" xfId="0" applyNumberFormat="1" applyFont="1" applyFill="1" applyBorder="1" applyAlignment="1">
      <alignment vertical="center"/>
    </xf>
    <xf numFmtId="164" fontId="24" fillId="0" borderId="1" xfId="1" applyNumberFormat="1" applyFont="1" applyBorder="1" applyProtection="1">
      <protection locked="0"/>
    </xf>
    <xf numFmtId="165" fontId="9" fillId="15" borderId="1" xfId="0" applyNumberFormat="1" applyFont="1" applyFill="1" applyBorder="1" applyAlignment="1">
      <alignment horizontal="center" vertical="center"/>
    </xf>
    <xf numFmtId="166" fontId="9" fillId="15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10" borderId="5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10" borderId="5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left" vertical="center" wrapText="1"/>
    </xf>
    <xf numFmtId="0" fontId="11" fillId="10" borderId="8" xfId="0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1" fillId="9" borderId="5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1" fillId="11" borderId="26" xfId="0" applyFont="1" applyFill="1" applyBorder="1" applyAlignment="1" applyProtection="1">
      <alignment horizontal="center"/>
      <protection locked="0"/>
    </xf>
    <xf numFmtId="0" fontId="11" fillId="11" borderId="27" xfId="0" applyFont="1" applyFill="1" applyBorder="1" applyAlignment="1" applyProtection="1">
      <alignment horizontal="center"/>
      <protection locked="0"/>
    </xf>
    <xf numFmtId="0" fontId="11" fillId="11" borderId="28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8" fillId="0" borderId="1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2" xr:uid="{00000000-0005-0000-0000-000003000000}"/>
    <cellStyle name="เครื่องหมายจุลภาค 2" xfId="3" xr:uid="{00000000-0005-0000-0000-000004000000}"/>
  </cellStyles>
  <dxfs count="0"/>
  <tableStyles count="0" defaultTableStyle="TableStyleMedium9" defaultPivotStyle="PivotStyleLight16"/>
  <colors>
    <mruColors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121920</xdr:rowOff>
    </xdr:to>
    <xdr:pic>
      <xdr:nvPicPr>
        <xdr:cNvPr id="1048" name="Picture 1" descr="LOGO-LESS final.jpg">
          <a:extLst>
            <a:ext uri="{FF2B5EF4-FFF2-40B4-BE49-F238E27FC236}">
              <a16:creationId xmlns:a16="http://schemas.microsoft.com/office/drawing/2014/main" id="{47C86E28-9926-4AE0-A206-332D717D5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54" name="Picture 1" descr="LOGO-LESS final.jpg">
          <a:extLst>
            <a:ext uri="{FF2B5EF4-FFF2-40B4-BE49-F238E27FC236}">
              <a16:creationId xmlns:a16="http://schemas.microsoft.com/office/drawing/2014/main" id="{1223100C-4878-4505-B9CD-7FE73AEE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5603" name="Picture 1" descr="LOGO-LESS final.jpg">
          <a:extLst>
            <a:ext uri="{FF2B5EF4-FFF2-40B4-BE49-F238E27FC236}">
              <a16:creationId xmlns:a16="http://schemas.microsoft.com/office/drawing/2014/main" id="{02339437-E623-4AF9-9C02-1F030A7C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recycle.dpim.go.th/wastelist/waste-detail.php?id=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8"/>
  <sheetViews>
    <sheetView tabSelected="1" zoomScale="110" zoomScaleNormal="110" workbookViewId="0">
      <selection activeCell="C3" sqref="C3:J3"/>
    </sheetView>
  </sheetViews>
  <sheetFormatPr defaultColWidth="8.90625" defaultRowHeight="22.5"/>
  <cols>
    <col min="1" max="1" width="10.08984375" style="1" customWidth="1"/>
    <col min="2" max="2" width="17.54296875" style="1" customWidth="1"/>
    <col min="3" max="9" width="8.90625" style="1"/>
    <col min="10" max="10" width="12.54296875" style="1" customWidth="1"/>
    <col min="11" max="11" width="14" style="1" customWidth="1"/>
    <col min="12" max="12" width="12.36328125" style="1" customWidth="1"/>
    <col min="13" max="16384" width="8.90625" style="1"/>
  </cols>
  <sheetData>
    <row r="1" spans="1:12" ht="34.75" customHeight="1">
      <c r="A1" s="100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31" t="s">
        <v>27</v>
      </c>
      <c r="L1" s="28" t="s">
        <v>33</v>
      </c>
    </row>
    <row r="2" spans="1:12" ht="27" customHeight="1">
      <c r="A2" s="101"/>
      <c r="B2" s="30" t="s">
        <v>5</v>
      </c>
      <c r="C2" s="113" t="s">
        <v>34</v>
      </c>
      <c r="D2" s="114"/>
      <c r="E2" s="114"/>
      <c r="F2" s="114"/>
      <c r="G2" s="114"/>
      <c r="H2" s="114"/>
      <c r="I2" s="114"/>
      <c r="J2" s="115"/>
      <c r="K2" s="31" t="s">
        <v>28</v>
      </c>
      <c r="L2" s="27">
        <v>4</v>
      </c>
    </row>
    <row r="3" spans="1:12" ht="25.75" customHeight="1">
      <c r="A3" s="101"/>
      <c r="B3" s="31" t="s">
        <v>3</v>
      </c>
      <c r="C3" s="110" t="s">
        <v>14</v>
      </c>
      <c r="D3" s="111"/>
      <c r="E3" s="111"/>
      <c r="F3" s="111"/>
      <c r="G3" s="111"/>
      <c r="H3" s="111"/>
      <c r="I3" s="111"/>
      <c r="J3" s="112"/>
      <c r="K3" s="31" t="s">
        <v>1</v>
      </c>
      <c r="L3" s="27">
        <v>1</v>
      </c>
    </row>
    <row r="4" spans="1:12" ht="25.75" customHeight="1">
      <c r="A4" s="102"/>
      <c r="B4" s="31" t="s">
        <v>4</v>
      </c>
      <c r="C4" s="116" t="s">
        <v>14</v>
      </c>
      <c r="D4" s="117"/>
      <c r="E4" s="117"/>
      <c r="F4" s="117"/>
      <c r="G4" s="118" t="s">
        <v>15</v>
      </c>
      <c r="H4" s="119"/>
      <c r="I4" s="120" t="s">
        <v>14</v>
      </c>
      <c r="J4" s="121"/>
      <c r="K4" s="31" t="s">
        <v>2</v>
      </c>
      <c r="L4" s="29">
        <v>242872</v>
      </c>
    </row>
    <row r="5" spans="1:12" ht="25.75" customHeight="1">
      <c r="A5" s="2"/>
      <c r="L5" s="3"/>
    </row>
    <row r="6" spans="1:12" ht="25.75" customHeight="1">
      <c r="A6" s="2"/>
      <c r="B6" s="97" t="s">
        <v>16</v>
      </c>
      <c r="C6" s="98"/>
      <c r="D6" s="98"/>
      <c r="E6" s="98"/>
      <c r="F6" s="98"/>
      <c r="G6" s="98"/>
      <c r="H6" s="98"/>
      <c r="I6" s="98"/>
      <c r="J6" s="98"/>
      <c r="K6" s="99"/>
      <c r="L6" s="3"/>
    </row>
    <row r="7" spans="1:12" ht="25.75" customHeight="1">
      <c r="A7" s="2"/>
      <c r="B7" s="4" t="s">
        <v>17</v>
      </c>
      <c r="C7" s="5"/>
      <c r="D7" s="5"/>
      <c r="E7" s="5"/>
      <c r="F7" s="5"/>
      <c r="G7" s="5"/>
      <c r="H7" s="5"/>
      <c r="I7" s="5"/>
      <c r="J7" s="5"/>
      <c r="K7" s="6"/>
      <c r="L7" s="3"/>
    </row>
    <row r="8" spans="1:12" ht="25.75" customHeight="1">
      <c r="A8" s="2"/>
      <c r="L8" s="3"/>
    </row>
    <row r="9" spans="1:12" ht="25.75" customHeight="1">
      <c r="A9" s="2"/>
      <c r="B9" s="103" t="s">
        <v>6</v>
      </c>
      <c r="C9" s="104"/>
      <c r="D9" s="104"/>
      <c r="E9" s="104"/>
      <c r="F9" s="104"/>
      <c r="G9" s="104"/>
      <c r="H9" s="104"/>
      <c r="I9" s="104"/>
      <c r="J9" s="104"/>
      <c r="K9" s="105"/>
      <c r="L9" s="3"/>
    </row>
    <row r="10" spans="1:12" ht="25.75" customHeight="1">
      <c r="A10" s="2"/>
      <c r="B10" s="7" t="s">
        <v>35</v>
      </c>
      <c r="C10" s="8"/>
      <c r="D10" s="8"/>
      <c r="E10" s="8"/>
      <c r="F10" s="8"/>
      <c r="G10" s="8"/>
      <c r="H10" s="8"/>
      <c r="I10" s="8"/>
      <c r="J10" s="8"/>
      <c r="K10" s="9"/>
      <c r="L10" s="3"/>
    </row>
    <row r="11" spans="1:12" ht="25.75" customHeight="1">
      <c r="A11" s="2"/>
      <c r="B11" s="10" t="s">
        <v>64</v>
      </c>
      <c r="C11" s="11"/>
      <c r="D11" s="11"/>
      <c r="E11" s="11"/>
      <c r="F11" s="11"/>
      <c r="G11" s="11"/>
      <c r="H11" s="11"/>
      <c r="I11" s="11"/>
      <c r="J11" s="11"/>
      <c r="K11" s="12"/>
      <c r="L11" s="3"/>
    </row>
    <row r="12" spans="1:12" ht="25.75" customHeight="1">
      <c r="A12" s="2"/>
      <c r="B12" s="13" t="s">
        <v>36</v>
      </c>
      <c r="C12" s="14"/>
      <c r="D12" s="14"/>
      <c r="E12" s="14"/>
      <c r="F12" s="14"/>
      <c r="G12" s="14"/>
      <c r="H12" s="14"/>
      <c r="I12" s="14"/>
      <c r="J12" s="14"/>
      <c r="K12" s="15"/>
      <c r="L12" s="3"/>
    </row>
    <row r="13" spans="1:12" ht="25.75" customHeight="1">
      <c r="A13" s="2"/>
      <c r="L13" s="3"/>
    </row>
    <row r="14" spans="1:12" ht="25.75" customHeight="1">
      <c r="A14" s="2"/>
      <c r="B14" s="106" t="s">
        <v>21</v>
      </c>
      <c r="C14" s="107"/>
      <c r="D14" s="107"/>
      <c r="E14" s="107"/>
      <c r="F14" s="107"/>
      <c r="G14" s="107"/>
      <c r="H14" s="107"/>
      <c r="I14" s="107"/>
      <c r="J14" s="107"/>
      <c r="K14" s="108"/>
      <c r="L14" s="3"/>
    </row>
    <row r="15" spans="1:12" ht="25.75" customHeight="1">
      <c r="A15" s="2"/>
      <c r="B15" s="23" t="s">
        <v>19</v>
      </c>
      <c r="C15" s="24" t="s">
        <v>20</v>
      </c>
      <c r="D15" s="20"/>
      <c r="E15" s="20"/>
      <c r="F15" s="20"/>
      <c r="G15" s="20"/>
      <c r="H15" s="20"/>
      <c r="I15" s="20"/>
      <c r="J15" s="20"/>
      <c r="K15" s="21"/>
      <c r="L15" s="3"/>
    </row>
    <row r="16" spans="1:12" ht="25.75" customHeight="1">
      <c r="A16" s="2"/>
      <c r="B16" s="19" t="s">
        <v>18</v>
      </c>
      <c r="C16" s="22" t="s">
        <v>49</v>
      </c>
      <c r="D16" s="20"/>
      <c r="E16" s="20"/>
      <c r="F16" s="20"/>
      <c r="G16" s="20"/>
      <c r="H16" s="20"/>
      <c r="I16" s="20"/>
      <c r="J16" s="20"/>
      <c r="K16" s="21"/>
      <c r="L16" s="3"/>
    </row>
    <row r="17" spans="1:12" ht="46.25" customHeight="1">
      <c r="A17" s="2"/>
      <c r="B17" s="34" t="s">
        <v>50</v>
      </c>
      <c r="C17" s="94" t="s">
        <v>51</v>
      </c>
      <c r="D17" s="95"/>
      <c r="E17" s="95"/>
      <c r="F17" s="95"/>
      <c r="G17" s="95"/>
      <c r="H17" s="95"/>
      <c r="I17" s="95"/>
      <c r="J17" s="95"/>
      <c r="K17" s="96"/>
      <c r="L17" s="3"/>
    </row>
    <row r="18" spans="1:12" ht="23" thickBot="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</sheetData>
  <sheetProtection algorithmName="SHA-512" hashValue="gHwwjaKBLDT6Tf5Ahh89PXPCkn00FCn1/UKF6xsEZQNoJmSx/Rplm3AIkui/2588Pf1hFTBBpxx3UXZXB0lLqg==" saltValue="CePzuOOy9o+d9eEr6FSyQA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1">
    <mergeCell ref="C17:K17"/>
    <mergeCell ref="B6:K6"/>
    <mergeCell ref="A1:A4"/>
    <mergeCell ref="B9:K9"/>
    <mergeCell ref="B14:K14"/>
    <mergeCell ref="B1:J1"/>
    <mergeCell ref="C3:J3"/>
    <mergeCell ref="C2:J2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31"/>
  <sheetViews>
    <sheetView zoomScaleNormal="100" workbookViewId="0">
      <selection activeCell="B13" sqref="B13"/>
    </sheetView>
  </sheetViews>
  <sheetFormatPr defaultColWidth="8.90625" defaultRowHeight="22.5"/>
  <cols>
    <col min="1" max="2" width="10.08984375" style="38" customWidth="1"/>
    <col min="3" max="3" width="14.90625" style="38" customWidth="1"/>
    <col min="4" max="4" width="40.6328125" style="38" customWidth="1"/>
    <col min="5" max="6" width="26.08984375" style="38" hidden="1" customWidth="1"/>
    <col min="7" max="7" width="44.36328125" style="38" customWidth="1"/>
    <col min="8" max="8" width="23.1796875" style="38" customWidth="1"/>
    <col min="9" max="9" width="11.08984375" style="38" customWidth="1"/>
    <col min="10" max="16384" width="8.90625" style="38"/>
  </cols>
  <sheetData>
    <row r="1" spans="1:9" ht="34.75" customHeight="1">
      <c r="A1" s="122"/>
      <c r="B1" s="135" t="s">
        <v>0</v>
      </c>
      <c r="C1" s="136"/>
      <c r="D1" s="136"/>
      <c r="E1" s="136"/>
      <c r="F1" s="136"/>
      <c r="G1" s="137"/>
      <c r="H1" s="36" t="s">
        <v>27</v>
      </c>
      <c r="I1" s="37" t="str">
        <f>+ลักษณะกิจกรรม!L1</f>
        <v>LESS-WM-05</v>
      </c>
    </row>
    <row r="2" spans="1:9" ht="25.75" customHeight="1">
      <c r="A2" s="123"/>
      <c r="B2" s="39" t="s">
        <v>5</v>
      </c>
      <c r="C2" s="129" t="str">
        <f>+ลักษณะกิจกรรม!C2</f>
        <v>การคัดแยกกล่องประเภทยูเอชทีเพื่อนำไปรีไซเคิลเป็นวัสดุใหม่</v>
      </c>
      <c r="D2" s="130"/>
      <c r="E2" s="130"/>
      <c r="F2" s="130"/>
      <c r="G2" s="131"/>
      <c r="H2" s="36" t="s">
        <v>28</v>
      </c>
      <c r="I2" s="40">
        <f>+ลักษณะกิจกรรม!L2</f>
        <v>4</v>
      </c>
    </row>
    <row r="3" spans="1:9" ht="25.75" customHeight="1">
      <c r="A3" s="123"/>
      <c r="B3" s="36" t="s">
        <v>3</v>
      </c>
      <c r="C3" s="132" t="str">
        <f>+ลักษณะกิจกรรม!C3</f>
        <v>กรอกข้อมูล</v>
      </c>
      <c r="D3" s="133"/>
      <c r="E3" s="133"/>
      <c r="F3" s="133"/>
      <c r="G3" s="134"/>
      <c r="H3" s="36" t="s">
        <v>1</v>
      </c>
      <c r="I3" s="40">
        <v>2</v>
      </c>
    </row>
    <row r="4" spans="1:9" ht="25.75" customHeight="1">
      <c r="A4" s="124"/>
      <c r="B4" s="36" t="s">
        <v>4</v>
      </c>
      <c r="C4" s="35" t="str">
        <f>+ลักษณะกิจกรรม!C4</f>
        <v>กรอกข้อมูล</v>
      </c>
      <c r="D4" s="41" t="s">
        <v>15</v>
      </c>
      <c r="E4" s="128" t="str">
        <f>+ลักษณะกิจกรรม!I4</f>
        <v>กรอกข้อมูล</v>
      </c>
      <c r="F4" s="120"/>
      <c r="G4" s="121"/>
      <c r="H4" s="36" t="s">
        <v>2</v>
      </c>
      <c r="I4" s="29">
        <f>+ลักษณะกิจกรรม!L4</f>
        <v>242872</v>
      </c>
    </row>
    <row r="5" spans="1:9" ht="25.75" customHeight="1" thickBot="1">
      <c r="A5" s="42"/>
      <c r="B5" s="81"/>
      <c r="C5" s="43"/>
      <c r="D5" s="25"/>
      <c r="E5" s="44"/>
      <c r="F5" s="44"/>
      <c r="G5" s="26"/>
      <c r="H5" s="43"/>
      <c r="I5" s="45"/>
    </row>
    <row r="6" spans="1:9" ht="25.75" customHeight="1" thickBot="1">
      <c r="A6" s="42"/>
      <c r="B6" s="81"/>
      <c r="C6" s="125" t="s">
        <v>56</v>
      </c>
      <c r="D6" s="126"/>
      <c r="E6" s="126"/>
      <c r="F6" s="126"/>
      <c r="G6" s="127"/>
      <c r="H6" s="43"/>
      <c r="I6" s="47"/>
    </row>
    <row r="7" spans="1:9" ht="53.4" customHeight="1">
      <c r="A7" s="42"/>
      <c r="B7" s="81"/>
      <c r="C7" s="48" t="s">
        <v>7</v>
      </c>
      <c r="D7" s="49" t="s">
        <v>43</v>
      </c>
      <c r="E7" s="57" t="s">
        <v>44</v>
      </c>
      <c r="F7" s="57" t="s">
        <v>45</v>
      </c>
      <c r="G7" s="58" t="s">
        <v>46</v>
      </c>
      <c r="H7" s="43"/>
      <c r="I7" s="47"/>
    </row>
    <row r="8" spans="1:9" ht="25.75" customHeight="1">
      <c r="A8" s="42"/>
      <c r="B8" s="81"/>
      <c r="C8" s="50">
        <v>1</v>
      </c>
      <c r="D8" s="91">
        <v>150</v>
      </c>
      <c r="E8" s="59">
        <f>+D8*อ้างอิง!$G$9*(อ้างอิง!$G$10+อ้างอิง!$G$11)</f>
        <v>638.27392499999996</v>
      </c>
      <c r="F8" s="59">
        <v>0</v>
      </c>
      <c r="G8" s="60">
        <f>+E8</f>
        <v>638.27392499999996</v>
      </c>
      <c r="H8" s="43"/>
      <c r="I8" s="47"/>
    </row>
    <row r="9" spans="1:9" ht="25.75" customHeight="1">
      <c r="A9" s="42"/>
      <c r="B9" s="81"/>
      <c r="C9" s="50">
        <v>2</v>
      </c>
      <c r="D9" s="91">
        <v>100</v>
      </c>
      <c r="E9" s="59">
        <f>+D9*อ้างอิง!$G$9*(อ้างอิง!$G$10+อ้างอิง!$G$11)</f>
        <v>425.51594999999998</v>
      </c>
      <c r="F9" s="59"/>
      <c r="G9" s="60">
        <f t="shared" ref="G9:G27" si="0">+E9</f>
        <v>425.51594999999998</v>
      </c>
      <c r="H9" s="43"/>
      <c r="I9" s="47"/>
    </row>
    <row r="10" spans="1:9" ht="25.75" customHeight="1">
      <c r="A10" s="42"/>
      <c r="B10" s="81"/>
      <c r="C10" s="50">
        <v>3</v>
      </c>
      <c r="D10" s="51"/>
      <c r="E10" s="59">
        <f>+D10*อ้างอิง!$G$9*(อ้างอิง!$G$10+อ้างอิง!$G$11)</f>
        <v>0</v>
      </c>
      <c r="F10" s="59"/>
      <c r="G10" s="60">
        <f t="shared" si="0"/>
        <v>0</v>
      </c>
      <c r="H10" s="43"/>
      <c r="I10" s="47"/>
    </row>
    <row r="11" spans="1:9" ht="25.75" customHeight="1">
      <c r="A11" s="42"/>
      <c r="B11" s="81"/>
      <c r="C11" s="50">
        <v>4</v>
      </c>
      <c r="D11" s="51"/>
      <c r="E11" s="59">
        <f>+D11*อ้างอิง!$G$9*(อ้างอิง!$G$10+อ้างอิง!$G$11)</f>
        <v>0</v>
      </c>
      <c r="F11" s="59"/>
      <c r="G11" s="60">
        <f t="shared" si="0"/>
        <v>0</v>
      </c>
      <c r="H11" s="43"/>
      <c r="I11" s="47"/>
    </row>
    <row r="12" spans="1:9" ht="25.75" customHeight="1">
      <c r="A12" s="42"/>
      <c r="B12" s="81"/>
      <c r="C12" s="50">
        <v>5</v>
      </c>
      <c r="D12" s="51"/>
      <c r="E12" s="59">
        <f>+D12*อ้างอิง!$G$9*(อ้างอิง!$G$10+อ้างอิง!$G$11)</f>
        <v>0</v>
      </c>
      <c r="F12" s="59"/>
      <c r="G12" s="60">
        <f t="shared" si="0"/>
        <v>0</v>
      </c>
      <c r="H12" s="43"/>
      <c r="I12" s="47"/>
    </row>
    <row r="13" spans="1:9" ht="25.75" customHeight="1">
      <c r="A13" s="42"/>
      <c r="B13" s="81"/>
      <c r="C13" s="50">
        <v>6</v>
      </c>
      <c r="D13" s="51"/>
      <c r="E13" s="59">
        <f>+D13*อ้างอิง!$G$9*(อ้างอิง!$G$10+อ้างอิง!$G$11)</f>
        <v>0</v>
      </c>
      <c r="F13" s="59"/>
      <c r="G13" s="60">
        <f t="shared" si="0"/>
        <v>0</v>
      </c>
      <c r="H13" s="43"/>
      <c r="I13" s="47"/>
    </row>
    <row r="14" spans="1:9" ht="25.75" customHeight="1">
      <c r="A14" s="42"/>
      <c r="B14" s="81"/>
      <c r="C14" s="50">
        <v>7</v>
      </c>
      <c r="D14" s="51"/>
      <c r="E14" s="59">
        <f>+D14*อ้างอิง!$G$9*(อ้างอิง!$G$10+อ้างอิง!$G$11)</f>
        <v>0</v>
      </c>
      <c r="F14" s="59"/>
      <c r="G14" s="60">
        <f t="shared" si="0"/>
        <v>0</v>
      </c>
      <c r="H14" s="43"/>
      <c r="I14" s="47"/>
    </row>
    <row r="15" spans="1:9" ht="25.75" customHeight="1">
      <c r="A15" s="42"/>
      <c r="B15" s="81"/>
      <c r="C15" s="50">
        <v>8</v>
      </c>
      <c r="D15" s="51"/>
      <c r="E15" s="59">
        <f>+D15*อ้างอิง!$G$9*(อ้างอิง!$G$10+อ้างอิง!$G$11)</f>
        <v>0</v>
      </c>
      <c r="F15" s="59"/>
      <c r="G15" s="60">
        <f t="shared" si="0"/>
        <v>0</v>
      </c>
      <c r="H15" s="43"/>
      <c r="I15" s="47"/>
    </row>
    <row r="16" spans="1:9" ht="25.75" customHeight="1">
      <c r="A16" s="42"/>
      <c r="B16" s="81"/>
      <c r="C16" s="50">
        <v>9</v>
      </c>
      <c r="D16" s="51"/>
      <c r="E16" s="59">
        <f>+D16*อ้างอิง!$G$9*(อ้างอิง!$G$10+อ้างอิง!$G$11)</f>
        <v>0</v>
      </c>
      <c r="F16" s="59"/>
      <c r="G16" s="60">
        <f t="shared" si="0"/>
        <v>0</v>
      </c>
      <c r="H16" s="43"/>
      <c r="I16" s="47"/>
    </row>
    <row r="17" spans="1:9" ht="25.75" customHeight="1">
      <c r="A17" s="42"/>
      <c r="B17" s="81"/>
      <c r="C17" s="50">
        <v>10</v>
      </c>
      <c r="D17" s="51"/>
      <c r="E17" s="59">
        <f>+D17*อ้างอิง!$G$9*(อ้างอิง!$G$10+อ้างอิง!$G$11)</f>
        <v>0</v>
      </c>
      <c r="F17" s="59"/>
      <c r="G17" s="60">
        <f t="shared" si="0"/>
        <v>0</v>
      </c>
      <c r="H17" s="43"/>
      <c r="I17" s="47"/>
    </row>
    <row r="18" spans="1:9" ht="25.75" customHeight="1">
      <c r="A18" s="42"/>
      <c r="B18" s="81"/>
      <c r="C18" s="50">
        <v>11</v>
      </c>
      <c r="D18" s="51"/>
      <c r="E18" s="59">
        <f>+D18*อ้างอิง!$G$9*(อ้างอิง!$G$10+อ้างอิง!$G$11)</f>
        <v>0</v>
      </c>
      <c r="F18" s="59"/>
      <c r="G18" s="60">
        <f t="shared" si="0"/>
        <v>0</v>
      </c>
      <c r="H18" s="43"/>
      <c r="I18" s="47"/>
    </row>
    <row r="19" spans="1:9" ht="25.75" customHeight="1">
      <c r="A19" s="42"/>
      <c r="B19" s="81"/>
      <c r="C19" s="50">
        <v>12</v>
      </c>
      <c r="D19" s="51"/>
      <c r="E19" s="59">
        <f>+D19*อ้างอิง!$G$9*(อ้างอิง!$G$10+อ้างอิง!$G$11)</f>
        <v>0</v>
      </c>
      <c r="F19" s="59"/>
      <c r="G19" s="60">
        <f t="shared" si="0"/>
        <v>0</v>
      </c>
      <c r="H19" s="43"/>
      <c r="I19" s="47"/>
    </row>
    <row r="20" spans="1:9" ht="25.75" customHeight="1">
      <c r="A20" s="42"/>
      <c r="B20" s="81"/>
      <c r="C20" s="50">
        <v>13</v>
      </c>
      <c r="D20" s="51"/>
      <c r="E20" s="59">
        <f>+D20*อ้างอิง!$G$9*(อ้างอิง!$G$10+อ้างอิง!$G$11)</f>
        <v>0</v>
      </c>
      <c r="F20" s="59"/>
      <c r="G20" s="60">
        <f t="shared" si="0"/>
        <v>0</v>
      </c>
      <c r="H20" s="43"/>
      <c r="I20" s="47"/>
    </row>
    <row r="21" spans="1:9" ht="25.75" customHeight="1">
      <c r="A21" s="42"/>
      <c r="B21" s="81"/>
      <c r="C21" s="50">
        <v>14</v>
      </c>
      <c r="D21" s="51"/>
      <c r="E21" s="59">
        <f>+D21*อ้างอิง!$G$9*(อ้างอิง!$G$10+อ้างอิง!$G$11)</f>
        <v>0</v>
      </c>
      <c r="F21" s="59"/>
      <c r="G21" s="60">
        <f t="shared" si="0"/>
        <v>0</v>
      </c>
      <c r="H21" s="43"/>
      <c r="I21" s="47"/>
    </row>
    <row r="22" spans="1:9" ht="25.75" customHeight="1">
      <c r="A22" s="42"/>
      <c r="B22" s="81"/>
      <c r="C22" s="50">
        <v>15</v>
      </c>
      <c r="D22" s="51"/>
      <c r="E22" s="59">
        <f>+D22*อ้างอิง!$G$9*(อ้างอิง!$G$10+อ้างอิง!$G$11)</f>
        <v>0</v>
      </c>
      <c r="F22" s="59"/>
      <c r="G22" s="60">
        <f t="shared" si="0"/>
        <v>0</v>
      </c>
      <c r="H22" s="43"/>
      <c r="I22" s="47"/>
    </row>
    <row r="23" spans="1:9" ht="25.75" customHeight="1">
      <c r="A23" s="42"/>
      <c r="B23" s="81"/>
      <c r="C23" s="50">
        <v>16</v>
      </c>
      <c r="D23" s="51"/>
      <c r="E23" s="59">
        <f>+D23*อ้างอิง!$G$9*(อ้างอิง!$G$10+อ้างอิง!$G$11)</f>
        <v>0</v>
      </c>
      <c r="F23" s="59"/>
      <c r="G23" s="60">
        <f t="shared" si="0"/>
        <v>0</v>
      </c>
      <c r="H23" s="43"/>
      <c r="I23" s="47"/>
    </row>
    <row r="24" spans="1:9" ht="25.75" customHeight="1">
      <c r="A24" s="42"/>
      <c r="B24" s="81"/>
      <c r="C24" s="50">
        <v>17</v>
      </c>
      <c r="D24" s="51"/>
      <c r="E24" s="59">
        <f>+D24*อ้างอิง!$G$9*(อ้างอิง!$G$10+อ้างอิง!$G$11)</f>
        <v>0</v>
      </c>
      <c r="F24" s="59"/>
      <c r="G24" s="60">
        <f t="shared" si="0"/>
        <v>0</v>
      </c>
      <c r="H24" s="43"/>
      <c r="I24" s="47"/>
    </row>
    <row r="25" spans="1:9" ht="25.75" customHeight="1">
      <c r="A25" s="42"/>
      <c r="B25" s="81"/>
      <c r="C25" s="50">
        <v>18</v>
      </c>
      <c r="D25" s="51"/>
      <c r="E25" s="59">
        <f>+D25*อ้างอิง!$G$9*(อ้างอิง!$G$10+อ้างอิง!$G$11)</f>
        <v>0</v>
      </c>
      <c r="F25" s="59"/>
      <c r="G25" s="60">
        <f t="shared" si="0"/>
        <v>0</v>
      </c>
      <c r="H25" s="43"/>
      <c r="I25" s="47"/>
    </row>
    <row r="26" spans="1:9" ht="25.75" customHeight="1">
      <c r="A26" s="42"/>
      <c r="B26" s="81"/>
      <c r="C26" s="50">
        <v>19</v>
      </c>
      <c r="D26" s="51"/>
      <c r="E26" s="59">
        <f>+D26*อ้างอิง!$G$9*(อ้างอิง!$G$10+อ้างอิง!$G$11)</f>
        <v>0</v>
      </c>
      <c r="F26" s="59"/>
      <c r="G26" s="60">
        <f t="shared" si="0"/>
        <v>0</v>
      </c>
      <c r="H26" s="43"/>
      <c r="I26" s="47"/>
    </row>
    <row r="27" spans="1:9" ht="25.75" customHeight="1">
      <c r="A27" s="42"/>
      <c r="B27" s="81"/>
      <c r="C27" s="50">
        <v>20</v>
      </c>
      <c r="D27" s="51"/>
      <c r="E27" s="59">
        <f>+D27*อ้างอิง!$G$9*(อ้างอิง!$G$10+อ้างอิง!$G$11)</f>
        <v>0</v>
      </c>
      <c r="F27" s="59"/>
      <c r="G27" s="60">
        <f t="shared" si="0"/>
        <v>0</v>
      </c>
      <c r="H27" s="43"/>
      <c r="I27" s="47"/>
    </row>
    <row r="28" spans="1:9" ht="25.75" customHeight="1" thickBot="1">
      <c r="A28" s="42"/>
      <c r="B28" s="81"/>
      <c r="C28" s="52" t="s">
        <v>8</v>
      </c>
      <c r="D28" s="53">
        <f t="shared" ref="D28:E28" si="1">SUM(D8:D27)</f>
        <v>250</v>
      </c>
      <c r="E28" s="61">
        <f t="shared" si="1"/>
        <v>1063.7898749999999</v>
      </c>
      <c r="F28" s="61"/>
      <c r="G28" s="61">
        <f>ROUNDDOWN(SUM(G8:G27),0)</f>
        <v>1063</v>
      </c>
      <c r="H28" s="43"/>
      <c r="I28" s="47"/>
    </row>
    <row r="29" spans="1:9" ht="25.75" customHeight="1">
      <c r="A29" s="46"/>
      <c r="C29" s="44"/>
      <c r="H29" s="43"/>
      <c r="I29" s="47"/>
    </row>
    <row r="30" spans="1:9">
      <c r="A30" s="46"/>
      <c r="I30" s="47"/>
    </row>
    <row r="31" spans="1:9" ht="23" thickBot="1">
      <c r="A31" s="54"/>
      <c r="B31" s="55"/>
      <c r="C31" s="55"/>
      <c r="D31" s="55"/>
      <c r="E31" s="55"/>
      <c r="F31" s="55"/>
      <c r="G31" s="55"/>
      <c r="H31" s="55"/>
      <c r="I31" s="56"/>
    </row>
  </sheetData>
  <sheetProtection algorithmName="SHA-512" hashValue="uRU/EtwNT72rs8sIvQpDOLYWerWOgl9Cbemj/fS737NiYxzZaj8aaCqb9wCK/IA+1F6DCTFmKKcnHWB4GNfdHQ==" saltValue="1jVyRZwpSktQr6iIxkMbKQ==" spinCount="100000" sheet="1" objects="1" scenarios="1"/>
  <mergeCells count="6">
    <mergeCell ref="A1:A4"/>
    <mergeCell ref="C6:G6"/>
    <mergeCell ref="E4:G4"/>
    <mergeCell ref="C2:G2"/>
    <mergeCell ref="C3:G3"/>
    <mergeCell ref="B1:G1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5"/>
  <sheetViews>
    <sheetView zoomScaleNormal="100" workbookViewId="0">
      <selection activeCell="C2" sqref="C2:J2"/>
    </sheetView>
  </sheetViews>
  <sheetFormatPr defaultColWidth="8.90625" defaultRowHeight="22.5"/>
  <cols>
    <col min="1" max="1" width="10.08984375" style="1" customWidth="1"/>
    <col min="2" max="2" width="23.453125" style="1" customWidth="1"/>
    <col min="3" max="5" width="8.90625" style="1"/>
    <col min="6" max="6" width="10.54296875" style="1" customWidth="1"/>
    <col min="7" max="9" width="8.90625" style="1"/>
    <col min="10" max="10" width="11" style="1" customWidth="1"/>
    <col min="11" max="11" width="10.36328125" style="1" customWidth="1"/>
    <col min="12" max="12" width="12.36328125" style="1" customWidth="1"/>
    <col min="13" max="16384" width="8.90625" style="1"/>
  </cols>
  <sheetData>
    <row r="1" spans="1:12" ht="34.75" customHeight="1">
      <c r="A1" s="100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31" t="s">
        <v>27</v>
      </c>
      <c r="L1" s="28" t="s">
        <v>33</v>
      </c>
    </row>
    <row r="2" spans="1:12" ht="25.75" customHeight="1">
      <c r="A2" s="101"/>
      <c r="B2" s="62" t="s">
        <v>5</v>
      </c>
      <c r="C2" s="143" t="s">
        <v>34</v>
      </c>
      <c r="D2" s="144"/>
      <c r="E2" s="144"/>
      <c r="F2" s="144"/>
      <c r="G2" s="144"/>
      <c r="H2" s="144"/>
      <c r="I2" s="144"/>
      <c r="J2" s="145"/>
      <c r="K2" s="31" t="s">
        <v>28</v>
      </c>
      <c r="L2" s="27">
        <f>ลักษณะกิจกรรม!$L$2</f>
        <v>4</v>
      </c>
    </row>
    <row r="3" spans="1:12" ht="25.75" customHeight="1">
      <c r="A3" s="101"/>
      <c r="B3" s="23" t="s">
        <v>3</v>
      </c>
      <c r="C3" s="146" t="str">
        <f>ลักษณะกิจกรรม!$C$3</f>
        <v>กรอกข้อมูล</v>
      </c>
      <c r="D3" s="147"/>
      <c r="E3" s="147"/>
      <c r="F3" s="147"/>
      <c r="G3" s="147"/>
      <c r="H3" s="147"/>
      <c r="I3" s="147"/>
      <c r="J3" s="148"/>
      <c r="K3" s="31" t="s">
        <v>1</v>
      </c>
      <c r="L3" s="27">
        <v>3</v>
      </c>
    </row>
    <row r="4" spans="1:12" ht="25.75" customHeight="1">
      <c r="A4" s="102"/>
      <c r="B4" s="23" t="s">
        <v>4</v>
      </c>
      <c r="C4" s="149" t="str">
        <f>ลักษณะกิจกรรม!$C$4</f>
        <v>กรอกข้อมูล</v>
      </c>
      <c r="D4" s="150"/>
      <c r="E4" s="150"/>
      <c r="F4" s="150"/>
      <c r="G4" s="118" t="s">
        <v>15</v>
      </c>
      <c r="H4" s="119"/>
      <c r="I4" s="151" t="str">
        <f>ลักษณะกิจกรรม!$I$4</f>
        <v>กรอกข้อมูล</v>
      </c>
      <c r="J4" s="152"/>
      <c r="K4" s="31" t="s">
        <v>2</v>
      </c>
      <c r="L4" s="63">
        <f>+ลักษณะกิจกรรม!L4</f>
        <v>242872</v>
      </c>
    </row>
    <row r="5" spans="1:12" ht="25.75" customHeight="1">
      <c r="A5" s="2"/>
      <c r="L5" s="3"/>
    </row>
    <row r="6" spans="1:12" ht="25.75" customHeight="1">
      <c r="A6" s="2"/>
      <c r="B6" s="64" t="str">
        <f>+ข้อมูลกิจกรรม!C6</f>
        <v>ช่วงระยะเวลาที่ขอการรับรองปริมาณก๊าซเรือนกระจกที่ลดได้ ....(ระบุช่วงเวลา วัน เดือน ปี - วัน เดือน ปี )....</v>
      </c>
      <c r="L6" s="3"/>
    </row>
    <row r="7" spans="1:12" ht="20" customHeight="1">
      <c r="B7" s="65"/>
      <c r="L7" s="3"/>
    </row>
    <row r="8" spans="1:12" ht="75.650000000000006" customHeight="1">
      <c r="B8" s="89" t="s">
        <v>30</v>
      </c>
      <c r="C8" s="82" t="s">
        <v>31</v>
      </c>
      <c r="D8" s="138" t="s">
        <v>59</v>
      </c>
      <c r="E8" s="138"/>
      <c r="F8" s="138"/>
      <c r="G8" s="82" t="s">
        <v>32</v>
      </c>
      <c r="H8" s="139" t="s">
        <v>60</v>
      </c>
      <c r="I8" s="139"/>
      <c r="J8" s="139"/>
      <c r="L8" s="3"/>
    </row>
    <row r="9" spans="1:12" ht="52.25" customHeight="1">
      <c r="B9" s="90">
        <f>+ข้อมูลกิจกรรม!G28</f>
        <v>1063</v>
      </c>
      <c r="C9" s="66" t="s">
        <v>31</v>
      </c>
      <c r="D9" s="140">
        <f>+ข้อมูลกิจกรรม!E28</f>
        <v>1063.7898749999999</v>
      </c>
      <c r="E9" s="141"/>
      <c r="F9" s="141"/>
      <c r="G9" s="66" t="s">
        <v>32</v>
      </c>
      <c r="H9" s="142" t="s">
        <v>55</v>
      </c>
      <c r="I9" s="141"/>
      <c r="J9" s="141"/>
      <c r="L9" s="3"/>
    </row>
    <row r="10" spans="1:12" ht="20" customHeight="1">
      <c r="L10" s="3"/>
    </row>
    <row r="11" spans="1:12" ht="20" customHeight="1">
      <c r="L11" s="3"/>
    </row>
    <row r="12" spans="1:12" ht="20" customHeight="1">
      <c r="L12" s="3"/>
    </row>
    <row r="13" spans="1:12" ht="20" customHeight="1">
      <c r="L13" s="3"/>
    </row>
    <row r="14" spans="1:12" ht="20" customHeight="1">
      <c r="L14" s="3"/>
    </row>
    <row r="15" spans="1:12" ht="20" customHeight="1">
      <c r="L15" s="3"/>
    </row>
    <row r="16" spans="1:12" ht="20" customHeight="1">
      <c r="L16" s="3"/>
    </row>
    <row r="17" spans="12:12" ht="20" customHeight="1">
      <c r="L17" s="3"/>
    </row>
    <row r="18" spans="12:12">
      <c r="L18" s="3"/>
    </row>
    <row r="19" spans="12:12">
      <c r="L19" s="3"/>
    </row>
    <row r="20" spans="12:12">
      <c r="L20" s="3"/>
    </row>
    <row r="21" spans="12:12">
      <c r="L21" s="3"/>
    </row>
    <row r="22" spans="12:12">
      <c r="L22" s="3"/>
    </row>
    <row r="23" spans="12:12">
      <c r="L23" s="3"/>
    </row>
    <row r="24" spans="12:12">
      <c r="L24" s="3"/>
    </row>
    <row r="25" spans="12:12">
      <c r="L25" s="3"/>
    </row>
    <row r="26" spans="12:12">
      <c r="L26" s="3"/>
    </row>
    <row r="27" spans="12:12">
      <c r="L27" s="3"/>
    </row>
    <row r="28" spans="12:12">
      <c r="L28" s="3"/>
    </row>
    <row r="29" spans="12:12">
      <c r="L29" s="3"/>
    </row>
    <row r="30" spans="12:12">
      <c r="L30" s="3"/>
    </row>
    <row r="31" spans="12:12">
      <c r="L31" s="3"/>
    </row>
    <row r="32" spans="12:12">
      <c r="L32" s="3"/>
    </row>
    <row r="33" spans="12:12">
      <c r="L33" s="3"/>
    </row>
    <row r="34" spans="12:12">
      <c r="L34" s="3"/>
    </row>
    <row r="35" spans="12:12">
      <c r="L35" s="3"/>
    </row>
    <row r="36" spans="12:12">
      <c r="L36" s="3"/>
    </row>
    <row r="37" spans="12:12">
      <c r="L37" s="3"/>
    </row>
    <row r="38" spans="12:12">
      <c r="L38" s="3"/>
    </row>
    <row r="39" spans="12:12">
      <c r="L39" s="3"/>
    </row>
    <row r="80" spans="1:12">
      <c r="A80" s="2"/>
      <c r="L80" s="3"/>
    </row>
    <row r="81" spans="1:12">
      <c r="A81" s="2"/>
      <c r="L81" s="3"/>
    </row>
    <row r="82" spans="1:12">
      <c r="A82" s="2"/>
      <c r="L82" s="3"/>
    </row>
    <row r="83" spans="1:12">
      <c r="A83" s="2"/>
      <c r="L83" s="3"/>
    </row>
    <row r="84" spans="1:12">
      <c r="A84" s="2"/>
      <c r="L84" s="3"/>
    </row>
    <row r="85" spans="1:12" ht="23" thickBot="1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8"/>
    </row>
  </sheetData>
  <sheetProtection algorithmName="SHA-512" hashValue="qoVFpKGN2rQpWQ6psMsJbCa8Qo1VSnkQUB5X8i8zvtOtlZJ7visNbSbfKYd3tFQ5kcyYmCtHXZ9lrtf5kY9KWg==" saltValue="9WPLJe9IQt+QXESKSa99xg==" spinCount="100000"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16"/>
  <sheetViews>
    <sheetView showGridLines="0" zoomScaleNormal="100" workbookViewId="0">
      <selection activeCell="H15" sqref="H15"/>
    </sheetView>
  </sheetViews>
  <sheetFormatPr defaultColWidth="8.6328125" defaultRowHeight="22.5"/>
  <cols>
    <col min="1" max="2" width="8.6328125" style="1"/>
    <col min="3" max="3" width="28.54296875" style="1" customWidth="1"/>
    <col min="4" max="4" width="58.36328125" style="1" customWidth="1"/>
    <col min="5" max="5" width="50.08984375" style="1" customWidth="1"/>
    <col min="6" max="6" width="22.453125" style="1" customWidth="1"/>
    <col min="7" max="7" width="15.6328125" style="1" customWidth="1"/>
    <col min="8" max="8" width="25" style="1" customWidth="1"/>
    <col min="9" max="16384" width="8.6328125" style="1"/>
  </cols>
  <sheetData>
    <row r="1" spans="2:7" ht="50" customHeight="1">
      <c r="C1" s="67" t="s">
        <v>13</v>
      </c>
    </row>
    <row r="2" spans="2:7" ht="76.25" customHeight="1">
      <c r="C2" s="86" t="s">
        <v>61</v>
      </c>
      <c r="D2" s="83" t="s">
        <v>47</v>
      </c>
      <c r="E2" s="68"/>
      <c r="F2" s="68"/>
      <c r="G2" s="68"/>
    </row>
    <row r="3" spans="2:7" ht="76.25" customHeight="1">
      <c r="C3" s="87" t="s">
        <v>59</v>
      </c>
      <c r="D3" s="84" t="s">
        <v>54</v>
      </c>
      <c r="E3" s="69"/>
      <c r="F3" s="69"/>
      <c r="G3" s="69"/>
    </row>
    <row r="4" spans="2:7" ht="76.25" customHeight="1">
      <c r="C4" s="88" t="s">
        <v>29</v>
      </c>
      <c r="D4" s="85" t="s">
        <v>26</v>
      </c>
      <c r="E4" s="70"/>
      <c r="F4" s="70"/>
      <c r="G4" s="70"/>
    </row>
    <row r="5" spans="2:7" ht="25.25" customHeight="1">
      <c r="C5" s="71"/>
      <c r="D5" s="72"/>
    </row>
    <row r="6" spans="2:7" ht="27.65" customHeight="1">
      <c r="B6" s="73" t="s">
        <v>23</v>
      </c>
      <c r="D6" s="64"/>
    </row>
    <row r="7" spans="2:7" ht="25.25" customHeight="1">
      <c r="B7" s="74" t="s">
        <v>7</v>
      </c>
      <c r="C7" s="74" t="s">
        <v>9</v>
      </c>
      <c r="D7" s="74" t="s">
        <v>10</v>
      </c>
      <c r="E7" s="74" t="s">
        <v>11</v>
      </c>
      <c r="F7" s="74" t="s">
        <v>12</v>
      </c>
      <c r="G7" s="74" t="s">
        <v>22</v>
      </c>
    </row>
    <row r="8" spans="2:7" ht="34.25" customHeight="1">
      <c r="B8" s="75">
        <v>1</v>
      </c>
      <c r="C8" s="33" t="s">
        <v>37</v>
      </c>
      <c r="D8" s="32" t="s">
        <v>38</v>
      </c>
      <c r="E8" s="32" t="s">
        <v>39</v>
      </c>
      <c r="F8" s="33" t="s">
        <v>40</v>
      </c>
      <c r="G8" s="92"/>
    </row>
    <row r="9" spans="2:7" ht="139.75" customHeight="1">
      <c r="B9" s="75">
        <v>2</v>
      </c>
      <c r="C9" s="33">
        <v>0.75</v>
      </c>
      <c r="D9" s="32" t="s">
        <v>41</v>
      </c>
      <c r="E9" s="76" t="s">
        <v>42</v>
      </c>
      <c r="F9" s="33"/>
      <c r="G9" s="92">
        <v>0.75</v>
      </c>
    </row>
    <row r="10" spans="2:7" ht="72" customHeight="1">
      <c r="B10" s="75">
        <v>3</v>
      </c>
      <c r="C10" s="33" t="s">
        <v>24</v>
      </c>
      <c r="D10" s="32" t="s">
        <v>48</v>
      </c>
      <c r="E10" s="32" t="s">
        <v>57</v>
      </c>
      <c r="F10" s="33" t="s">
        <v>58</v>
      </c>
      <c r="G10" s="93">
        <f>3.726*5.71*0.1</f>
        <v>2.1275460000000002</v>
      </c>
    </row>
    <row r="11" spans="2:7" ht="72" customHeight="1">
      <c r="B11" s="75">
        <v>4</v>
      </c>
      <c r="C11" s="33" t="s">
        <v>52</v>
      </c>
      <c r="D11" s="32" t="s">
        <v>53</v>
      </c>
      <c r="E11" s="32" t="s">
        <v>65</v>
      </c>
      <c r="F11" s="33" t="s">
        <v>58</v>
      </c>
      <c r="G11" s="93">
        <v>3.5459999999999998</v>
      </c>
    </row>
    <row r="12" spans="2:7" ht="31.75" customHeight="1">
      <c r="B12" s="77"/>
      <c r="C12" s="78" t="s">
        <v>25</v>
      </c>
      <c r="D12" s="77"/>
      <c r="E12" s="77"/>
      <c r="F12" s="79"/>
      <c r="G12" s="80"/>
    </row>
    <row r="13" spans="2:7" ht="19.75" customHeight="1">
      <c r="B13" s="77"/>
      <c r="C13" s="78" t="s">
        <v>62</v>
      </c>
      <c r="D13" s="77"/>
      <c r="E13" s="77"/>
      <c r="F13" s="79"/>
      <c r="G13" s="80"/>
    </row>
    <row r="14" spans="2:7" ht="25.25" customHeight="1">
      <c r="C14" s="78" t="s">
        <v>63</v>
      </c>
    </row>
    <row r="15" spans="2:7" ht="25.25" customHeight="1"/>
    <row r="16" spans="2:7" ht="25.25" customHeight="1"/>
  </sheetData>
  <sheetProtection algorithmName="SHA-512" hashValue="dXq7osGzk2IgNmI+MD9jZNk6KUyOwyDkjn93x9rmvycR/5yYzzFtM+aBs3FJ7qbYU3Uw6e5rI4Ogxl1WRFQn9Q==" saltValue="sqa+4v1Qco5WmyB5RPm9XA==" spinCount="100000" sheet="1" objects="1" scenarios="1"/>
  <hyperlinks>
    <hyperlink ref="E9" r:id="rId1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ลักษณะกิจกรรม</vt:lpstr>
      <vt:lpstr>ข้อมูลกิจกรรม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Jittima Boonkerd</cp:lastModifiedBy>
  <dcterms:created xsi:type="dcterms:W3CDTF">2015-03-06T06:55:57Z</dcterms:created>
  <dcterms:modified xsi:type="dcterms:W3CDTF">2024-10-17T05:43:11Z</dcterms:modified>
</cp:coreProperties>
</file>