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 ARISA\ไฟล์คำนวณ\พลังงาน\บังคับใช้ 01_10_68\"/>
    </mc:Choice>
  </mc:AlternateContent>
  <xr:revisionPtr revIDLastSave="0" documentId="13_ncr:1_{3BF0BA43-45F2-4E19-94FB-18A7E9D6E851}" xr6:coauthVersionLast="47" xr6:coauthVersionMax="47" xr10:uidLastSave="{00000000-0000-0000-0000-000000000000}"/>
  <bookViews>
    <workbookView xWindow="-28920" yWindow="735" windowWidth="29040" windowHeight="15720" xr2:uid="{00000000-000D-0000-FFFF-FFFF00000000}"/>
  </bookViews>
  <sheets>
    <sheet name="ลักษณะกิจกรรม" sheetId="5" r:id="rId1"/>
    <sheet name="1.ข้อมูลกิจกรรม Inv_สายส่ง" sheetId="17" r:id="rId2"/>
    <sheet name="2.ข้อมูลกิจกรรม Non-Inv_สายส่ง" sheetId="19" r:id="rId3"/>
    <sheet name="3.ข้อมูลกิจกรรม Inv_captive" sheetId="20" r:id="rId4"/>
    <sheet name="4.ข้อมูลกิจกรรม Non-Inv_captive" sheetId="21" r:id="rId5"/>
    <sheet name="สรุปผลการประเมิน" sheetId="18" r:id="rId6"/>
    <sheet name="อ้างอิง" sheetId="14" r:id="rId7"/>
  </sheets>
  <calcPr calcId="191029"/>
  <customWorkbookViews>
    <customWorkbookView name="Fr-02" guid="{4A84D616-4AC1-4199-B962-FE0AC76EE94A}" maximized="1" windowWidth="1362" windowHeight="543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9" l="1"/>
  <c r="M1" i="17"/>
  <c r="M2" i="17" l="1"/>
  <c r="I4" i="18" l="1"/>
  <c r="C4" i="18"/>
  <c r="C3" i="18"/>
  <c r="L4" i="18" l="1"/>
  <c r="B23" i="18"/>
  <c r="B18" i="18"/>
  <c r="B12" i="18"/>
  <c r="N4" i="21"/>
  <c r="M4" i="20"/>
  <c r="N4" i="19"/>
  <c r="M4" i="17"/>
  <c r="G24" i="14"/>
  <c r="G23" i="14"/>
  <c r="J65" i="21"/>
  <c r="J64" i="21"/>
  <c r="J63" i="21"/>
  <c r="J62" i="21"/>
  <c r="J61" i="21"/>
  <c r="J60" i="21"/>
  <c r="J59" i="21"/>
  <c r="J58" i="21"/>
  <c r="K58" i="21" s="1"/>
  <c r="J57" i="21"/>
  <c r="J56" i="21"/>
  <c r="J55" i="21"/>
  <c r="J54" i="21"/>
  <c r="K54" i="21" s="1"/>
  <c r="J53" i="21"/>
  <c r="J52" i="21"/>
  <c r="J51" i="21"/>
  <c r="J50" i="21"/>
  <c r="J49" i="21"/>
  <c r="J48" i="21"/>
  <c r="J47" i="21"/>
  <c r="J46" i="21"/>
  <c r="K46" i="21" s="1"/>
  <c r="J45" i="21"/>
  <c r="J44" i="21"/>
  <c r="J43" i="21"/>
  <c r="J42" i="21"/>
  <c r="L42" i="21" s="1"/>
  <c r="J41" i="21"/>
  <c r="J40" i="21"/>
  <c r="J39" i="21"/>
  <c r="J38" i="21"/>
  <c r="J37" i="21"/>
  <c r="J36" i="21"/>
  <c r="J35" i="21"/>
  <c r="J34" i="21"/>
  <c r="K34" i="21" s="1"/>
  <c r="J33" i="21"/>
  <c r="J32" i="21"/>
  <c r="J31" i="21"/>
  <c r="J30" i="21"/>
  <c r="K30" i="21" s="1"/>
  <c r="J29" i="21"/>
  <c r="J28" i="21"/>
  <c r="J27" i="21"/>
  <c r="J26" i="21"/>
  <c r="J25" i="21"/>
  <c r="J24" i="21"/>
  <c r="J23" i="21"/>
  <c r="J22" i="21"/>
  <c r="K22" i="21" s="1"/>
  <c r="J21" i="21"/>
  <c r="J20" i="21"/>
  <c r="J19" i="21"/>
  <c r="J18" i="21"/>
  <c r="L18" i="21" s="1"/>
  <c r="J17" i="21"/>
  <c r="J16" i="21"/>
  <c r="K4" i="21"/>
  <c r="C4" i="21"/>
  <c r="C3" i="21"/>
  <c r="N2" i="21"/>
  <c r="C2" i="21"/>
  <c r="N1" i="21"/>
  <c r="I65" i="20"/>
  <c r="J65" i="20" s="1"/>
  <c r="I64" i="20"/>
  <c r="I63" i="20"/>
  <c r="I62" i="20"/>
  <c r="I61" i="20"/>
  <c r="J61" i="20" s="1"/>
  <c r="I60" i="20"/>
  <c r="I59" i="20"/>
  <c r="I58" i="20"/>
  <c r="I57" i="20"/>
  <c r="I56" i="20"/>
  <c r="I55" i="20"/>
  <c r="I54" i="20"/>
  <c r="I53" i="20"/>
  <c r="J53" i="20" s="1"/>
  <c r="I52" i="20"/>
  <c r="I51" i="20"/>
  <c r="I50" i="20"/>
  <c r="I49" i="20"/>
  <c r="J49" i="20" s="1"/>
  <c r="I48" i="20"/>
  <c r="I47" i="20"/>
  <c r="I46" i="20"/>
  <c r="I45" i="20"/>
  <c r="I44" i="20"/>
  <c r="I43" i="20"/>
  <c r="I42" i="20"/>
  <c r="I41" i="20"/>
  <c r="J41" i="20" s="1"/>
  <c r="I40" i="20"/>
  <c r="I39" i="20"/>
  <c r="I38" i="20"/>
  <c r="I37" i="20"/>
  <c r="I36" i="20"/>
  <c r="I35" i="20"/>
  <c r="I34" i="20"/>
  <c r="I33" i="20"/>
  <c r="I32" i="20"/>
  <c r="I31" i="20"/>
  <c r="I30" i="20"/>
  <c r="I29" i="20"/>
  <c r="J29" i="20" s="1"/>
  <c r="I28" i="20"/>
  <c r="K28" i="20" s="1"/>
  <c r="I27" i="20"/>
  <c r="I26" i="20"/>
  <c r="I25" i="20"/>
  <c r="I24" i="20"/>
  <c r="I23" i="20"/>
  <c r="I22" i="20"/>
  <c r="I21" i="20"/>
  <c r="I20" i="20"/>
  <c r="I19" i="20"/>
  <c r="I18" i="20"/>
  <c r="I17" i="20"/>
  <c r="J17" i="20" s="1"/>
  <c r="I16" i="20"/>
  <c r="J4" i="20"/>
  <c r="C4" i="20"/>
  <c r="C3" i="20"/>
  <c r="M2" i="20"/>
  <c r="C2" i="20"/>
  <c r="M1" i="20"/>
  <c r="K40" i="20" l="1"/>
  <c r="J52" i="20"/>
  <c r="K64" i="20"/>
  <c r="J20" i="20"/>
  <c r="J32" i="20"/>
  <c r="J44" i="20"/>
  <c r="J56" i="20"/>
  <c r="J21" i="20"/>
  <c r="J33" i="20"/>
  <c r="K26" i="21"/>
  <c r="K38" i="21"/>
  <c r="K50" i="21"/>
  <c r="K62" i="21"/>
  <c r="J24" i="20"/>
  <c r="K60" i="20"/>
  <c r="K16" i="21"/>
  <c r="L16" i="21"/>
  <c r="L62" i="21"/>
  <c r="M62" i="21" s="1"/>
  <c r="J64" i="20"/>
  <c r="L54" i="21"/>
  <c r="K42" i="21"/>
  <c r="K52" i="20"/>
  <c r="L52" i="20" s="1"/>
  <c r="L38" i="21"/>
  <c r="J40" i="20"/>
  <c r="L40" i="20" s="1"/>
  <c r="L30" i="21"/>
  <c r="K18" i="21"/>
  <c r="K32" i="20"/>
  <c r="L58" i="21"/>
  <c r="L34" i="21"/>
  <c r="M34" i="21" s="1"/>
  <c r="L50" i="21"/>
  <c r="L26" i="21"/>
  <c r="K17" i="20"/>
  <c r="K44" i="20"/>
  <c r="K20" i="20"/>
  <c r="K19" i="21"/>
  <c r="L46" i="21"/>
  <c r="M46" i="21" s="1"/>
  <c r="L22" i="21"/>
  <c r="M22" i="21" s="1"/>
  <c r="J60" i="20"/>
  <c r="K48" i="20"/>
  <c r="J37" i="20"/>
  <c r="J28" i="20"/>
  <c r="L28" i="20" s="1"/>
  <c r="J57" i="20"/>
  <c r="J48" i="20"/>
  <c r="L48" i="20" s="1"/>
  <c r="K36" i="20"/>
  <c r="J25" i="20"/>
  <c r="K56" i="20"/>
  <c r="J45" i="20"/>
  <c r="J36" i="20"/>
  <c r="L36" i="20" s="1"/>
  <c r="K24" i="20"/>
  <c r="L65" i="21"/>
  <c r="L61" i="21"/>
  <c r="L57" i="21"/>
  <c r="L53" i="21"/>
  <c r="M53" i="21" s="1"/>
  <c r="L49" i="21"/>
  <c r="L45" i="21"/>
  <c r="L41" i="21"/>
  <c r="L37" i="21"/>
  <c r="L33" i="21"/>
  <c r="L29" i="21"/>
  <c r="L25" i="21"/>
  <c r="L21" i="21"/>
  <c r="L17" i="21"/>
  <c r="K61" i="21"/>
  <c r="K41" i="21"/>
  <c r="K21" i="21"/>
  <c r="K17" i="21"/>
  <c r="K53" i="21"/>
  <c r="K25" i="21"/>
  <c r="L64" i="21"/>
  <c r="L60" i="21"/>
  <c r="L56" i="21"/>
  <c r="L52" i="21"/>
  <c r="L48" i="21"/>
  <c r="L44" i="21"/>
  <c r="L40" i="21"/>
  <c r="L36" i="21"/>
  <c r="L32" i="21"/>
  <c r="L28" i="21"/>
  <c r="L24" i="21"/>
  <c r="L20" i="21"/>
  <c r="K57" i="21"/>
  <c r="M57" i="21" s="1"/>
  <c r="K33" i="21"/>
  <c r="M33" i="21" s="1"/>
  <c r="K64" i="21"/>
  <c r="K60" i="21"/>
  <c r="K56" i="21"/>
  <c r="K52" i="21"/>
  <c r="K48" i="21"/>
  <c r="K44" i="21"/>
  <c r="K40" i="21"/>
  <c r="K36" i="21"/>
  <c r="M36" i="21" s="1"/>
  <c r="K32" i="21"/>
  <c r="M32" i="21" s="1"/>
  <c r="K28" i="21"/>
  <c r="K24" i="21"/>
  <c r="K20" i="21"/>
  <c r="K65" i="21"/>
  <c r="K45" i="21"/>
  <c r="K29" i="21"/>
  <c r="L63" i="21"/>
  <c r="L59" i="21"/>
  <c r="L55" i="21"/>
  <c r="L51" i="21"/>
  <c r="L47" i="21"/>
  <c r="L43" i="21"/>
  <c r="L39" i="21"/>
  <c r="L35" i="21"/>
  <c r="L31" i="21"/>
  <c r="L27" i="21"/>
  <c r="L23" i="21"/>
  <c r="L19" i="21"/>
  <c r="K49" i="21"/>
  <c r="K37" i="21"/>
  <c r="K63" i="21"/>
  <c r="K59" i="21"/>
  <c r="K55" i="21"/>
  <c r="M55" i="21" s="1"/>
  <c r="K51" i="21"/>
  <c r="K47" i="21"/>
  <c r="K43" i="21"/>
  <c r="K39" i="21"/>
  <c r="K35" i="21"/>
  <c r="M35" i="21" s="1"/>
  <c r="K31" i="21"/>
  <c r="M31" i="21" s="1"/>
  <c r="K27" i="21"/>
  <c r="K23" i="21"/>
  <c r="K59" i="20"/>
  <c r="K47" i="20"/>
  <c r="K35" i="20"/>
  <c r="K27" i="20"/>
  <c r="J63" i="20"/>
  <c r="J47" i="20"/>
  <c r="L47" i="20" s="1"/>
  <c r="J35" i="20"/>
  <c r="J23" i="20"/>
  <c r="J16" i="20"/>
  <c r="K62" i="20"/>
  <c r="K58" i="20"/>
  <c r="K54" i="20"/>
  <c r="K50" i="20"/>
  <c r="K46" i="20"/>
  <c r="K42" i="20"/>
  <c r="K38" i="20"/>
  <c r="K34" i="20"/>
  <c r="K30" i="20"/>
  <c r="K26" i="20"/>
  <c r="K22" i="20"/>
  <c r="K18" i="20"/>
  <c r="K63" i="20"/>
  <c r="K51" i="20"/>
  <c r="K39" i="20"/>
  <c r="K23" i="20"/>
  <c r="J59" i="20"/>
  <c r="L59" i="20" s="1"/>
  <c r="J51" i="20"/>
  <c r="J39" i="20"/>
  <c r="J27" i="20"/>
  <c r="K16" i="20"/>
  <c r="J62" i="20"/>
  <c r="J58" i="20"/>
  <c r="J54" i="20"/>
  <c r="J50" i="20"/>
  <c r="J46" i="20"/>
  <c r="J42" i="20"/>
  <c r="J38" i="20"/>
  <c r="J34" i="20"/>
  <c r="J30" i="20"/>
  <c r="J26" i="20"/>
  <c r="J22" i="20"/>
  <c r="J18" i="20"/>
  <c r="K55" i="20"/>
  <c r="K43" i="20"/>
  <c r="K31" i="20"/>
  <c r="L31" i="20" s="1"/>
  <c r="K19" i="20"/>
  <c r="J55" i="20"/>
  <c r="J43" i="20"/>
  <c r="J31" i="20"/>
  <c r="J19" i="20"/>
  <c r="K65" i="20"/>
  <c r="L65" i="20" s="1"/>
  <c r="K61" i="20"/>
  <c r="L61" i="20" s="1"/>
  <c r="K57" i="20"/>
  <c r="K53" i="20"/>
  <c r="L53" i="20" s="1"/>
  <c r="K49" i="20"/>
  <c r="L49" i="20" s="1"/>
  <c r="K45" i="20"/>
  <c r="K41" i="20"/>
  <c r="L41" i="20" s="1"/>
  <c r="K37" i="20"/>
  <c r="K33" i="20"/>
  <c r="K29" i="20"/>
  <c r="L29" i="20" s="1"/>
  <c r="K25" i="20"/>
  <c r="K21" i="20"/>
  <c r="M45" i="21"/>
  <c r="M61" i="21"/>
  <c r="M43" i="21"/>
  <c r="M51" i="21"/>
  <c r="M18" i="21"/>
  <c r="M26" i="21"/>
  <c r="M30" i="21"/>
  <c r="M38" i="21"/>
  <c r="M42" i="21"/>
  <c r="M54" i="21"/>
  <c r="M58" i="21"/>
  <c r="L17" i="20"/>
  <c r="L37" i="20"/>
  <c r="L57" i="20"/>
  <c r="L20" i="20"/>
  <c r="L24" i="20"/>
  <c r="L32" i="20"/>
  <c r="L44" i="20"/>
  <c r="L64" i="20"/>
  <c r="J63" i="19"/>
  <c r="J62" i="19"/>
  <c r="J61" i="19"/>
  <c r="J60" i="19"/>
  <c r="J59" i="19"/>
  <c r="J58" i="19"/>
  <c r="J57" i="19"/>
  <c r="J5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K4" i="19"/>
  <c r="C4" i="19"/>
  <c r="C3" i="19"/>
  <c r="N2" i="19"/>
  <c r="C2" i="19"/>
  <c r="N1" i="19"/>
  <c r="M39" i="21" l="1"/>
  <c r="M60" i="21"/>
  <c r="L56" i="20"/>
  <c r="L62" i="20"/>
  <c r="M24" i="21"/>
  <c r="M64" i="21"/>
  <c r="M25" i="21"/>
  <c r="M28" i="21"/>
  <c r="M50" i="21"/>
  <c r="L21" i="20"/>
  <c r="L34" i="20"/>
  <c r="L42" i="20"/>
  <c r="L54" i="20"/>
  <c r="M23" i="21"/>
  <c r="M49" i="21"/>
  <c r="L60" i="20"/>
  <c r="L33" i="20"/>
  <c r="M56" i="21"/>
  <c r="L45" i="20"/>
  <c r="L50" i="20"/>
  <c r="M47" i="21"/>
  <c r="M19" i="21"/>
  <c r="M63" i="21"/>
  <c r="M44" i="21"/>
  <c r="M59" i="21"/>
  <c r="M40" i="21"/>
  <c r="M48" i="21"/>
  <c r="L22" i="20"/>
  <c r="L18" i="19"/>
  <c r="K18" i="19"/>
  <c r="M18" i="19" s="1"/>
  <c r="K30" i="19"/>
  <c r="L30" i="19"/>
  <c r="L42" i="19"/>
  <c r="K42" i="19"/>
  <c r="K54" i="19"/>
  <c r="L54" i="19"/>
  <c r="M27" i="21"/>
  <c r="M29" i="21"/>
  <c r="K53" i="19"/>
  <c r="L53" i="19"/>
  <c r="L19" i="19"/>
  <c r="K19" i="19"/>
  <c r="L31" i="19"/>
  <c r="K31" i="19"/>
  <c r="K43" i="19"/>
  <c r="L43" i="19"/>
  <c r="L55" i="19"/>
  <c r="K55" i="19"/>
  <c r="M52" i="21"/>
  <c r="K45" i="19"/>
  <c r="L45" i="19"/>
  <c r="L17" i="19"/>
  <c r="K17" i="19"/>
  <c r="K20" i="19"/>
  <c r="L20" i="19"/>
  <c r="K58" i="19"/>
  <c r="L58" i="19"/>
  <c r="L25" i="20"/>
  <c r="K21" i="19"/>
  <c r="L21" i="19"/>
  <c r="K23" i="19"/>
  <c r="L23" i="19"/>
  <c r="L18" i="20"/>
  <c r="L66" i="21"/>
  <c r="H25" i="18" s="1"/>
  <c r="L41" i="19"/>
  <c r="K41" i="19"/>
  <c r="K44" i="19"/>
  <c r="L44" i="19"/>
  <c r="L47" i="19"/>
  <c r="K47" i="19"/>
  <c r="K36" i="19"/>
  <c r="L36" i="19"/>
  <c r="K48" i="19"/>
  <c r="L48" i="19"/>
  <c r="L60" i="19"/>
  <c r="K60" i="19"/>
  <c r="K56" i="19"/>
  <c r="L56" i="19"/>
  <c r="K25" i="19"/>
  <c r="L25" i="19"/>
  <c r="K37" i="19"/>
  <c r="L37" i="19"/>
  <c r="K49" i="19"/>
  <c r="L49" i="19"/>
  <c r="K61" i="19"/>
  <c r="L61" i="19"/>
  <c r="L27" i="20"/>
  <c r="M17" i="21"/>
  <c r="L34" i="19"/>
  <c r="K34" i="19"/>
  <c r="K35" i="19"/>
  <c r="L35" i="19"/>
  <c r="L26" i="19"/>
  <c r="K26" i="19"/>
  <c r="K62" i="19"/>
  <c r="L62" i="19"/>
  <c r="L30" i="20"/>
  <c r="M21" i="21"/>
  <c r="K32" i="19"/>
  <c r="L32" i="19"/>
  <c r="K22" i="19"/>
  <c r="L22" i="19"/>
  <c r="K63" i="19"/>
  <c r="L63" i="19"/>
  <c r="M41" i="21"/>
  <c r="K29" i="19"/>
  <c r="L29" i="19"/>
  <c r="K33" i="19"/>
  <c r="L33" i="19"/>
  <c r="K57" i="19"/>
  <c r="L57" i="19"/>
  <c r="K46" i="19"/>
  <c r="L46" i="19"/>
  <c r="K59" i="19"/>
  <c r="L59" i="19"/>
  <c r="K24" i="19"/>
  <c r="L24" i="19"/>
  <c r="L38" i="19"/>
  <c r="K38" i="19"/>
  <c r="M38" i="19" s="1"/>
  <c r="L50" i="19"/>
  <c r="K50" i="19"/>
  <c r="K27" i="19"/>
  <c r="L27" i="19"/>
  <c r="K39" i="19"/>
  <c r="L39" i="19"/>
  <c r="L51" i="19"/>
  <c r="K51" i="19"/>
  <c r="L28" i="19"/>
  <c r="K28" i="19"/>
  <c r="K40" i="19"/>
  <c r="L40" i="19"/>
  <c r="K52" i="19"/>
  <c r="L52" i="19"/>
  <c r="K14" i="19"/>
  <c r="L14" i="19"/>
  <c r="K15" i="19"/>
  <c r="L15" i="19"/>
  <c r="K16" i="19"/>
  <c r="L16" i="19"/>
  <c r="L19" i="20"/>
  <c r="L43" i="20"/>
  <c r="L26" i="20"/>
  <c r="L58" i="20"/>
  <c r="L39" i="20"/>
  <c r="L38" i="20"/>
  <c r="L23" i="20"/>
  <c r="L55" i="20"/>
  <c r="L51" i="20"/>
  <c r="L35" i="20"/>
  <c r="K66" i="20"/>
  <c r="H20" i="18" s="1"/>
  <c r="L46" i="20"/>
  <c r="L63" i="20"/>
  <c r="M37" i="21"/>
  <c r="M20" i="21"/>
  <c r="M65" i="21"/>
  <c r="K66" i="21"/>
  <c r="D25" i="18" s="1"/>
  <c r="M16" i="21"/>
  <c r="J66" i="20"/>
  <c r="D20" i="18" s="1"/>
  <c r="L16" i="20"/>
  <c r="M62" i="19" l="1"/>
  <c r="M36" i="19"/>
  <c r="M24" i="19"/>
  <c r="M50" i="19"/>
  <c r="M48" i="19"/>
  <c r="M61" i="19"/>
  <c r="M15" i="19"/>
  <c r="M58" i="19"/>
  <c r="M26" i="19"/>
  <c r="M49" i="19"/>
  <c r="M21" i="19"/>
  <c r="M54" i="19"/>
  <c r="M41" i="19"/>
  <c r="M19" i="19"/>
  <c r="M42" i="19"/>
  <c r="M39" i="19"/>
  <c r="M46" i="19"/>
  <c r="M60" i="19"/>
  <c r="M14" i="19"/>
  <c r="M23" i="19"/>
  <c r="M47" i="19"/>
  <c r="M31" i="19"/>
  <c r="M51" i="19"/>
  <c r="M22" i="19"/>
  <c r="M56" i="19"/>
  <c r="M32" i="19"/>
  <c r="M53" i="19"/>
  <c r="M27" i="19"/>
  <c r="M57" i="19"/>
  <c r="M45" i="19"/>
  <c r="M52" i="19"/>
  <c r="M33" i="19"/>
  <c r="M55" i="19"/>
  <c r="M40" i="19"/>
  <c r="M29" i="19"/>
  <c r="M28" i="19"/>
  <c r="M37" i="19"/>
  <c r="M43" i="19"/>
  <c r="M66" i="21"/>
  <c r="B25" i="18" s="1"/>
  <c r="M63" i="19"/>
  <c r="M35" i="19"/>
  <c r="M25" i="19"/>
  <c r="M44" i="19"/>
  <c r="M30" i="19"/>
  <c r="M16" i="19"/>
  <c r="M59" i="19"/>
  <c r="M34" i="19"/>
  <c r="M20" i="19"/>
  <c r="M17" i="19"/>
  <c r="L64" i="19"/>
  <c r="H14" i="18" s="1"/>
  <c r="L66" i="20"/>
  <c r="B20" i="18" s="1"/>
  <c r="K64" i="19"/>
  <c r="D14" i="18" s="1"/>
  <c r="M64" i="19" l="1"/>
  <c r="B14" i="18" s="1"/>
  <c r="I52" i="17"/>
  <c r="I51" i="17"/>
  <c r="I50" i="17"/>
  <c r="I49" i="17"/>
  <c r="I48" i="17"/>
  <c r="I47" i="17"/>
  <c r="I46" i="17"/>
  <c r="I45" i="17"/>
  <c r="I44" i="17"/>
  <c r="I43" i="17"/>
  <c r="I26" i="17"/>
  <c r="I27" i="17"/>
  <c r="I28" i="17"/>
  <c r="I29" i="17"/>
  <c r="I30" i="17"/>
  <c r="I31" i="17"/>
  <c r="I32" i="17"/>
  <c r="I33" i="17"/>
  <c r="I34" i="17"/>
  <c r="I35" i="17"/>
  <c r="I36" i="17"/>
  <c r="I53" i="17"/>
  <c r="I42" i="17"/>
  <c r="I41" i="17"/>
  <c r="I40" i="17"/>
  <c r="I39" i="17"/>
  <c r="I38" i="17"/>
  <c r="I37" i="17"/>
  <c r="I16" i="17"/>
  <c r="I17" i="17"/>
  <c r="I18" i="17"/>
  <c r="I19" i="17"/>
  <c r="I20" i="17"/>
  <c r="I21" i="17"/>
  <c r="I22" i="17"/>
  <c r="I23" i="17"/>
  <c r="I24" i="17"/>
  <c r="I25" i="17"/>
  <c r="I54" i="17"/>
  <c r="I55" i="17"/>
  <c r="I56" i="17"/>
  <c r="I57" i="17"/>
  <c r="I58" i="17"/>
  <c r="I59" i="17"/>
  <c r="I60" i="17"/>
  <c r="I61" i="17"/>
  <c r="I62" i="17"/>
  <c r="I14" i="17"/>
  <c r="I15" i="17"/>
  <c r="I13" i="17"/>
  <c r="K27" i="17" l="1"/>
  <c r="J27" i="17"/>
  <c r="J21" i="17"/>
  <c r="K21" i="17"/>
  <c r="K20" i="17"/>
  <c r="J20" i="17"/>
  <c r="J18" i="17"/>
  <c r="K18" i="17"/>
  <c r="J34" i="17"/>
  <c r="K34" i="17"/>
  <c r="J46" i="17"/>
  <c r="K46" i="17"/>
  <c r="J42" i="17"/>
  <c r="K42" i="17"/>
  <c r="J36" i="17"/>
  <c r="K36" i="17"/>
  <c r="J33" i="17"/>
  <c r="K33" i="17"/>
  <c r="J47" i="17"/>
  <c r="K47" i="17"/>
  <c r="K26" i="17"/>
  <c r="J26" i="17"/>
  <c r="J45" i="17"/>
  <c r="K45" i="17"/>
  <c r="K48" i="17"/>
  <c r="J48" i="17"/>
  <c r="K23" i="17"/>
  <c r="J23" i="17"/>
  <c r="K43" i="17"/>
  <c r="J43" i="17"/>
  <c r="J59" i="17"/>
  <c r="K59" i="17"/>
  <c r="J57" i="17"/>
  <c r="K57" i="17"/>
  <c r="J56" i="17"/>
  <c r="K56" i="17"/>
  <c r="K55" i="17"/>
  <c r="J55" i="17"/>
  <c r="K31" i="17"/>
  <c r="J31" i="17"/>
  <c r="K49" i="17"/>
  <c r="J49" i="17"/>
  <c r="J62" i="17"/>
  <c r="K62" i="17"/>
  <c r="K61" i="17"/>
  <c r="J61" i="17"/>
  <c r="J60" i="17"/>
  <c r="K60" i="17"/>
  <c r="J19" i="17"/>
  <c r="K19" i="17"/>
  <c r="J16" i="17"/>
  <c r="K16" i="17"/>
  <c r="J37" i="17"/>
  <c r="K37" i="17"/>
  <c r="J54" i="17"/>
  <c r="K54" i="17"/>
  <c r="K38" i="17"/>
  <c r="J38" i="17"/>
  <c r="J30" i="17"/>
  <c r="K30" i="17"/>
  <c r="K50" i="17"/>
  <c r="J50" i="17"/>
  <c r="J41" i="17"/>
  <c r="K41" i="17"/>
  <c r="J53" i="17"/>
  <c r="K53" i="17"/>
  <c r="K35" i="17"/>
  <c r="J35" i="17"/>
  <c r="J32" i="17"/>
  <c r="K32" i="17"/>
  <c r="K25" i="17"/>
  <c r="J25" i="17"/>
  <c r="L25" i="17" s="1"/>
  <c r="K39" i="17"/>
  <c r="J39" i="17"/>
  <c r="J29" i="17"/>
  <c r="K29" i="17"/>
  <c r="J51" i="17"/>
  <c r="K51" i="17"/>
  <c r="J22" i="17"/>
  <c r="K22" i="17"/>
  <c r="J44" i="17"/>
  <c r="K44" i="17"/>
  <c r="J58" i="17"/>
  <c r="K58" i="17"/>
  <c r="J17" i="17"/>
  <c r="K17" i="17"/>
  <c r="J15" i="17"/>
  <c r="K15" i="17"/>
  <c r="J24" i="17"/>
  <c r="K24" i="17"/>
  <c r="J40" i="17"/>
  <c r="K40" i="17"/>
  <c r="J28" i="17"/>
  <c r="K28" i="17"/>
  <c r="J52" i="17"/>
  <c r="K52" i="17"/>
  <c r="J13" i="17"/>
  <c r="K13" i="17"/>
  <c r="J14" i="17"/>
  <c r="K14" i="17"/>
  <c r="C2" i="18"/>
  <c r="L57" i="17" l="1"/>
  <c r="L35" i="17"/>
  <c r="L34" i="17"/>
  <c r="L52" i="17"/>
  <c r="L49" i="17"/>
  <c r="L43" i="17"/>
  <c r="L20" i="17"/>
  <c r="L31" i="17"/>
  <c r="L23" i="17"/>
  <c r="L39" i="17"/>
  <c r="L50" i="17"/>
  <c r="L55" i="17"/>
  <c r="L48" i="17"/>
  <c r="L27" i="17"/>
  <c r="L58" i="17"/>
  <c r="L30" i="17"/>
  <c r="L60" i="17"/>
  <c r="L56" i="17"/>
  <c r="L45" i="17"/>
  <c r="L46" i="17"/>
  <c r="L38" i="17"/>
  <c r="L61" i="17"/>
  <c r="L26" i="17"/>
  <c r="L28" i="17"/>
  <c r="L22" i="17"/>
  <c r="L54" i="17"/>
  <c r="L62" i="17"/>
  <c r="L59" i="17"/>
  <c r="L47" i="17"/>
  <c r="L18" i="17"/>
  <c r="L32" i="17"/>
  <c r="L44" i="17"/>
  <c r="L40" i="17"/>
  <c r="L53" i="17"/>
  <c r="L37" i="17"/>
  <c r="L33" i="17"/>
  <c r="L24" i="17"/>
  <c r="L15" i="17"/>
  <c r="L29" i="17"/>
  <c r="L41" i="17"/>
  <c r="L16" i="17"/>
  <c r="L36" i="17"/>
  <c r="L21" i="17"/>
  <c r="L51" i="17"/>
  <c r="L17" i="17"/>
  <c r="L19" i="17"/>
  <c r="L42" i="17"/>
  <c r="L14" i="17"/>
  <c r="L13" i="17"/>
  <c r="J63" i="17"/>
  <c r="K63" i="17"/>
  <c r="L2" i="18" l="1"/>
  <c r="B7" i="18" l="1"/>
  <c r="C2" i="17" l="1"/>
  <c r="C3" i="17"/>
  <c r="C4" i="17"/>
  <c r="J4" i="17"/>
  <c r="H9" i="18"/>
  <c r="D9" i="18"/>
  <c r="L63" i="17" l="1"/>
  <c r="B9" i="18" s="1"/>
</calcChain>
</file>

<file path=xl/sharedStrings.xml><?xml version="1.0" encoding="utf-8"?>
<sst xmlns="http://schemas.openxmlformats.org/spreadsheetml/2006/main" count="271" uniqueCount="130">
  <si>
    <t>รายละเอียดวิธีการคำนวณ</t>
  </si>
  <si>
    <t>หน้าที่</t>
  </si>
  <si>
    <t>วันที่จัดทำ</t>
  </si>
  <si>
    <t>ชื่อองค์กร</t>
  </si>
  <si>
    <t>ชื่อผู้จัดทำ</t>
  </si>
  <si>
    <t>ชื่อวิธีการคำนวณ</t>
  </si>
  <si>
    <t xml:space="preserve">ลักษณะของกิจกรรมโครงการที่เข้าข่าย (Applicability) </t>
  </si>
  <si>
    <t>ลำดับ</t>
  </si>
  <si>
    <t>รวม</t>
  </si>
  <si>
    <t>สมการคำนวณ</t>
  </si>
  <si>
    <t>กรอกข้อมูล</t>
  </si>
  <si>
    <t>เบอร์โทรศัพท์</t>
  </si>
  <si>
    <t>ประเภทกิจกรรม</t>
  </si>
  <si>
    <r>
      <t>CO</t>
    </r>
    <r>
      <rPr>
        <vertAlign val="subscript"/>
        <sz val="16"/>
        <color indexed="8"/>
        <rFont val="Browallia New"/>
        <family val="2"/>
      </rPr>
      <t>2</t>
    </r>
  </si>
  <si>
    <t>ก๊าซเรือนกระจก</t>
  </si>
  <si>
    <t>แหล่งปล่อยก๊าซเรือนกระจก</t>
  </si>
  <si>
    <t>การปล่อยก๊าซเรือนกระจกจากกรณีฐาน (Baseline Emission)</t>
  </si>
  <si>
    <t>ค่าอ้างอิง</t>
  </si>
  <si>
    <r>
      <t>หมายเหตุ:  1) 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 คือ กิโลกรัมคาร์บอนไดออกไซด์เทียบเท่า</t>
    </r>
  </si>
  <si>
    <t>รหัส</t>
  </si>
  <si>
    <t>Version</t>
  </si>
  <si>
    <r>
      <t>ปริมาณการลดการปล่อยก๊าซเรือนกระจก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</si>
  <si>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</si>
  <si>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LESS-WM-03</t>
  </si>
  <si>
    <t>การปล่อยก๊าซเรือนกระจกจากจากการดำเนินโครงการ (Project Emission)</t>
  </si>
  <si>
    <r>
      <t>ปริมาณการลดการปล่อยก๊าซเรือนกระจก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</si>
  <si>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=</t>
  </si>
  <si>
    <t>โครงการประเภทการเพิ่มประสิทธิภาพพลังงาน</t>
  </si>
  <si>
    <t>ค่าการปล่อยก๊าซเรือนกระจกจากการใช้พลังงานไฟฟ้าในกรณีฐาน</t>
  </si>
  <si>
    <t>ค่าการปล่อยก๊าซเรือนกระจกจากการใช้พลังงานไฟฟ้าในการดำเนินกิจกรรม</t>
  </si>
  <si>
    <t>ตัวแปร</t>
  </si>
  <si>
    <t>รายละเอียด</t>
  </si>
  <si>
    <t>แหล่งที่มาข้อมูล</t>
  </si>
  <si>
    <t>หน่วย</t>
  </si>
  <si>
    <t>ค่า</t>
  </si>
  <si>
    <r>
      <t>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eq/kWh</t>
    </r>
  </si>
  <si>
    <t>h</t>
  </si>
  <si>
    <t>บันทึกการตรวจนับ, แบบแปลน/แผนผังแสดงตำแหน่งอุปกรณ์แสงสว่าง, เอกสารจากตรวจรับงาน, รูปภาพ</t>
  </si>
  <si>
    <t>ชุด</t>
  </si>
  <si>
    <t>ชั่วโมง</t>
  </si>
  <si>
    <t>บันทึก</t>
  </si>
  <si>
    <t>ค่าแปลงหน่วยจาก วัตต์ เป็น กิโลวัตต์</t>
  </si>
  <si>
    <t>ชั่วโมงการใช้งานต่อวัน
(ชั่วโมงต่อวัน)</t>
  </si>
  <si>
    <t>จำนวนวัน
(วัน)</t>
  </si>
  <si>
    <t>รวมชั่วโมงการใช้งาน
(ชั่วโมง)</t>
  </si>
  <si>
    <t>-</t>
  </si>
  <si>
    <t>รายงานผลการศึกษาค่าการปล่อยก๊าซเรือนกระจกของประเทศไทยฉบับล่าสุด โดย อบก.</t>
  </si>
  <si>
    <t>การติดตั้งเครื่องปรับอากาศประสิทธิภาพสูงเพื่อแทนที่เครื่องปรับอากาศเดิม</t>
  </si>
  <si>
    <t>2. เครื่องปรับอากาศใหม่ที่ติดตั้งต้องมีขนาด (หน่วย BTU) ที่ใกล้เคียงกับเครื่องปรับอากาศเดิม</t>
  </si>
  <si>
    <t>1. ติดตั้งเครื่องปรับอากาศใหม่ที่มีประสิทธิภาพสูงแทนที่เครื่องปรับอากาศเดิม</t>
  </si>
  <si>
    <t>3. การติดตั้งเครื่องปรับอากาศใหม่จะต้องไม่ส่งผลกระทบต่อประสิทธิภาพการปรับอากาศในบริเวณที่ติดตั้ง</t>
  </si>
  <si>
    <t>ขนาดของเครื่องปรับอากาศแบบอินเวอร์เตอร์
ที่ติดตั้งใหม่
(บีทียู)</t>
  </si>
  <si>
    <t>ค่า EER ของเครื่องปรับอากาศเดิม (บีทียู/วัตต์-ชั่วโมง)</t>
  </si>
  <si>
    <r>
      <t>กรณีติดตั้งเครื่องปรับอากาศประสิทธิภาพสูง</t>
    </r>
    <r>
      <rPr>
        <b/>
        <u/>
        <sz val="16"/>
        <color theme="1"/>
        <rFont val="Browallia New"/>
        <family val="2"/>
      </rPr>
      <t>แบบอินเวอร์เตอร์ (Inverter)</t>
    </r>
  </si>
  <si>
    <t xml:space="preserve">หมายเหตุ </t>
  </si>
  <si>
    <t>1) ค่าประสิทธิภาพของเครื่องปรับอากาศแบบ Inverter (SEER) ดูได้จากฉลากประหยัดไฟที่ติดบนเครื่องปรับอากาศ</t>
  </si>
  <si>
    <t>EER old</t>
  </si>
  <si>
    <t>BTU new</t>
  </si>
  <si>
    <t>ตรวจสอบจาก Spec. ของอุปกรณ์, เอกสารจัดซื้อ/ตรวจรับงาน, ภาพถ่าย</t>
  </si>
  <si>
    <t>บีทียู/วัตต์-ชั่วโมง</t>
  </si>
  <si>
    <t>บีทียู</t>
  </si>
  <si>
    <t>ค่าประสิทธิภาพการใช้พลังงานของเครื่องปรับอากาศเดิม</t>
  </si>
  <si>
    <t>EER new</t>
  </si>
  <si>
    <t>ค่าประสิทธิภาพการใช้พลังงานของเครื่องปรับอากาศใหม่</t>
  </si>
  <si>
    <t>SEER new</t>
  </si>
  <si>
    <t>ค่าประสิทธิภาพการใช้พลังงานตามฤดูกาลของเครื่องปรับอากาศใหม่ (สำหรับ Inverter)</t>
  </si>
  <si>
    <t>N air</t>
  </si>
  <si>
    <t>จำนวนเครื่องปรับอากาศที่เปลี่ยนทดแทนของเดิม</t>
  </si>
  <si>
    <r>
      <t>จำนวนชั่วโมงการใช้งานของเครื่องปรับอากาศ</t>
    </r>
    <r>
      <rPr>
        <u/>
        <sz val="16"/>
        <color theme="1"/>
        <rFont val="Browallia New"/>
        <family val="2"/>
      </rPr>
      <t>ใหม่</t>
    </r>
    <r>
      <rPr>
        <sz val="16"/>
        <color theme="1"/>
        <rFont val="Browallia New"/>
        <family val="2"/>
      </rPr>
      <t xml:space="preserve">ตลอดช่วงระยะเวลาที่ขอการรับรอง </t>
    </r>
  </si>
  <si>
    <t>จำนวนวันทำงานขององค์กร หรือบันทึกจำนวนชั่วโมงการเปิด-ปิดเครื่องปรับอากาศ, Timer ควบคุมการเปิด-ปิด</t>
  </si>
  <si>
    <r>
      <t>กรณีติดตั้งเครื่องปรับอากาศประสิทธิภาพสูง</t>
    </r>
    <r>
      <rPr>
        <b/>
        <u/>
        <sz val="16"/>
        <color theme="1"/>
        <rFont val="Browallia New"/>
        <family val="2"/>
      </rPr>
      <t>แบบธรรมดา หรือ Non-Inverter</t>
    </r>
  </si>
  <si>
    <t>1)  ค่าประสิทธิภาพของเครื่องปรับอากาศแบบ Non-inverter (EER) ดูได้จากฉลากประหยัดไฟที่ติดบนเครื่องปรับอากาศ</t>
  </si>
  <si>
    <t>ค่า EER ของเครื่องปรับอากาศใหม่ (บีทียู/วัตต์-ชั่วโมง)</t>
  </si>
  <si>
    <t>อัตราส่วนการทำงานของคอมเพรสเซอร์ (%)</t>
  </si>
  <si>
    <t>Comp</t>
  </si>
  <si>
    <t>%</t>
  </si>
  <si>
    <t>อัตราส่วนการทำงานของคอมเพรสเซอร์  (หากไม่ทราบใช้ค่าเท่ากับ 75)</t>
  </si>
  <si>
    <t>ตรวจสอบจาก Spec. ของอุปกรณ์, ตรวจวัด</t>
  </si>
  <si>
    <t>LESS-EE-25</t>
  </si>
  <si>
    <t>ชนิดเครื่องปรับอากาศใหม่</t>
  </si>
  <si>
    <t>แหล่งที่มาของพลังงานไฟฟ้าที่ใช้</t>
  </si>
  <si>
    <t>แบบอินเวอร์เตอร์ (Inverter)</t>
  </si>
  <si>
    <t>แบบธรรมดา หรือ Non-Inverter</t>
  </si>
  <si>
    <t>คำแนะนำในการเลือกกรอกข้อมูลใน Sheet ข้อมูลกิจกรรม</t>
  </si>
  <si>
    <t>ค่าการปล่อยก๊าซเรือนกระจกจากการผลิตพลังงานไฟฟ้าสำหรับผู้ผลิตอื่น</t>
  </si>
  <si>
    <t xml:space="preserve">รายงาน ผู้ผลิตไฟฟ้า (หากไม่ทราบ ให้ใช้ค่า 0.319 kgCO2eq/kWh อ้างอิงจาก โครงการ JCM วิธีการคำนวณ TH_AM001 Installation of Solar PV System Ver2.0)	</t>
  </si>
  <si>
    <t xml:space="preserve">ระบบสายส่ง เช่น กฟภ. กฟน. </t>
  </si>
  <si>
    <t>โครงการมีการซื้อไฟฟ้าจากผู้ผลิตอื่น หรือโรงไฟฟ้า Captive ที่ไม่ผ่านระบบสายส่ง</t>
  </si>
  <si>
    <t>โปรดระบุค่าการปล่อยก๊าซเรือนกระจกจากการผลิตพลังงานไฟฟ้าของโรงไฟฟ้าที่ใช้</t>
  </si>
  <si>
    <t>3) กรณีไม่ทราบค่า อัตราส่วนการทำงานของคอมเพรสเซอร์ (%) ให้ใช้ค่า 75%</t>
  </si>
  <si>
    <t>Inverter</t>
  </si>
  <si>
    <t>Non-Inverter</t>
  </si>
  <si>
    <t>กรณีใช้ไฟฟ้าจากระบบสายส่ง</t>
  </si>
  <si>
    <r>
      <t>ช่วงระยะเวลาที่ขอการรับรองปริมาณก๊าซเรือนกระจกที่ลดได้  ...</t>
    </r>
    <r>
      <rPr>
        <b/>
        <sz val="16"/>
        <color indexed="10"/>
        <rFont val="Browallia New"/>
        <family val="2"/>
      </rPr>
      <t>(ระบุช่วงเวลา วัน เดือน ปี - วัน เดือน ปี ).</t>
    </r>
    <r>
      <rPr>
        <b/>
        <sz val="16"/>
        <color indexed="8"/>
        <rFont val="Browallia New"/>
        <family val="2"/>
      </rPr>
      <t>..</t>
    </r>
  </si>
  <si>
    <t>ช่วงระยะเวลาที่ขอการรับรองปริมาณก๊าซเรือนกระจกที่ลดได้  ...(ระบุช่วงเวลา วัน เดือน ปี - วัน เดือน ปี )...</t>
  </si>
  <si>
    <t>กรณีใช้ไฟฟ้าจากผู้ผลิตอื่น หรือโรงไฟฟ้า Captive ที่ไม่ผ่านระบบสายส่ง</t>
  </si>
  <si>
    <r>
      <t>ปริมาณ
การปล่อยก๊าซเรือนกระจกกรณีฐาน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</si>
  <si>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</si>
  <si>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ปริมาณการลดการปล่อยก๊าซเรือนกระจก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</si>
  <si>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= ปริมาณการปล่อยก๊าซเรือนกระจกจากกรณีฐาน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 - ปริมาณการปล่อยก๊าซเรือนกระจกจากการดำเนินโครงการ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</si>
  <si>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t>ผู้ผลิตอื่น หรือโรงไฟฟ้า Captive 
ที่ไม่ผ่านระบบสายส่ง เช่น นิคม</t>
  </si>
  <si>
    <t>1. ข้อมูลกิจกรรม Inv_สายส่ง</t>
  </si>
  <si>
    <t>2. ข้อมูลกิจกรรม Non-Inv_สายส่ง</t>
  </si>
  <si>
    <t>4. ข้อมูลกิจกรรม Non-Inv_captive</t>
  </si>
  <si>
    <t>3. ข้อมูลกิจกรรม Inv_captive</t>
  </si>
  <si>
    <t>2) กรณีไม่ทราบค่า EER ของเครื่องปรับอากาศเดิม ให้ใช้ค่า EER ของเครื่องปรับอากาศต่ำสุดที่ได้รับฉลากประหยัดไฟเบอร์ 5  (EER = 10.6 บีทียู/วัตต์-ชั่วโมง)</t>
  </si>
  <si>
    <t>จำนวน
ที่เปลี่ยน 
(ตัว)</t>
  </si>
  <si>
    <t>ค่า SEER ของเครื่องปรับอากาศแบบอินเวอร์เตอร์
ที่ติดตั้งใหม่ 
(บีทียู/วัตต์-ชั่วโมง)</t>
  </si>
  <si>
    <r>
      <t>ปริมาณ
การปล่อยก๊าซ
เรือนกระจกกรณีฐาน
(kgCO</t>
    </r>
    <r>
      <rPr>
        <b/>
        <vertAlign val="subscript"/>
        <sz val="14"/>
        <color indexed="8"/>
        <rFont val="Browallia New"/>
        <family val="2"/>
      </rPr>
      <t>2</t>
    </r>
    <r>
      <rPr>
        <b/>
        <sz val="14"/>
        <color indexed="8"/>
        <rFont val="Browallia New"/>
        <family val="2"/>
      </rPr>
      <t>eq)</t>
    </r>
  </si>
  <si>
    <r>
      <t>กรณีติดตั้งเครื่องปรับอากาศประสิทธิภาพสูง</t>
    </r>
    <r>
      <rPr>
        <b/>
        <u/>
        <sz val="18"/>
        <color theme="1"/>
        <rFont val="Browallia New"/>
        <family val="2"/>
      </rPr>
      <t>แบบอินเวอร์เตอร์ (Inverter)</t>
    </r>
  </si>
  <si>
    <r>
      <t>กรณีติดตั้งเครื่องปรับอากาศประสิทธิภาพสูง</t>
    </r>
    <r>
      <rPr>
        <b/>
        <u/>
        <sz val="18"/>
        <color theme="1"/>
        <rFont val="Browallia New"/>
        <family val="2"/>
      </rPr>
      <t>แบบธรรมดา หรือ Non-Inverter</t>
    </r>
  </si>
  <si>
    <t>1) ค่าประสิทธิภาพของเครื่องปรับอากาศแบบ Non-inverter (EER) ดูได้จากฉลากประหยัดไฟที่ติดบนเครื่องปรับอากาศ</t>
  </si>
  <si>
    <t>ค่า SEER ของเครื่องปรับอากาศแบบอินเวอร์เตอร์
ที่ติดตั้งใหม่
(บีทียู/วัตต์-ชั่วโมง)</t>
  </si>
  <si>
    <r>
      <t>ปริมาณการปล่อยก๊าซเรือนกระจกจากกรณีฐาน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</si>
  <si>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ปริมาณการปล่อยก๊าซเรือนกระจกจากการดำเนินโครงการ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</si>
  <si>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 xml:space="preserve">กรณีติดตั้งเครื่องปรับอากาศประสิทธิภาพสูงแบบธรรมดา หรือ </t>
    </r>
    <r>
      <rPr>
        <b/>
        <u/>
        <sz val="18"/>
        <color theme="1"/>
        <rFont val="Browallia New"/>
        <family val="2"/>
      </rPr>
      <t>Non-Inverter</t>
    </r>
  </si>
  <si>
    <r>
      <t>หมายเหตุ หน่วยงานที่ใช้ไฟฟ้าจากระบบสายส่งให้คำนวณด้วย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 หากใช้ไฟฟ้าจากแหล่งผลิตอื่นๆ ใช้ EF</t>
    </r>
    <r>
      <rPr>
        <vertAlign val="subscript"/>
        <sz val="16"/>
        <color theme="1"/>
        <rFont val="Browallia New"/>
        <family val="2"/>
      </rPr>
      <t>captive</t>
    </r>
    <r>
      <rPr>
        <sz val="16"/>
        <color theme="1"/>
        <rFont val="Browallia New"/>
        <family val="2"/>
      </rPr>
      <t xml:space="preserve"> แทน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 ในสมการ</t>
    </r>
  </si>
  <si>
    <r>
      <t>= (BTU</t>
    </r>
    <r>
      <rPr>
        <vertAlign val="subscript"/>
        <sz val="16"/>
        <color theme="1"/>
        <rFont val="Browallia New"/>
        <family val="2"/>
      </rPr>
      <t xml:space="preserve">new </t>
    </r>
    <r>
      <rPr>
        <sz val="16"/>
        <color theme="1"/>
        <rFont val="Browallia New"/>
        <family val="2"/>
      </rPr>
      <t>/ EER</t>
    </r>
    <r>
      <rPr>
        <vertAlign val="subscript"/>
        <sz val="16"/>
        <color theme="1"/>
        <rFont val="Browallia New"/>
        <family val="2"/>
      </rPr>
      <t>old</t>
    </r>
    <r>
      <rPr>
        <sz val="16"/>
        <color theme="1"/>
        <rFont val="Browallia New"/>
        <family val="2"/>
      </rPr>
      <t>) x N air  x  h  x 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 /1000</t>
    </r>
  </si>
  <si>
    <r>
      <t>= (BTU</t>
    </r>
    <r>
      <rPr>
        <vertAlign val="subscript"/>
        <sz val="16"/>
        <color theme="1"/>
        <rFont val="Browallia New"/>
        <family val="2"/>
      </rPr>
      <t xml:space="preserve">new </t>
    </r>
    <r>
      <rPr>
        <sz val="16"/>
        <color theme="1"/>
        <rFont val="Browallia New"/>
        <family val="2"/>
      </rPr>
      <t>/ EER</t>
    </r>
    <r>
      <rPr>
        <vertAlign val="subscript"/>
        <sz val="16"/>
        <color theme="1"/>
        <rFont val="Browallia New"/>
        <family val="2"/>
      </rPr>
      <t>new</t>
    </r>
    <r>
      <rPr>
        <sz val="16"/>
        <color theme="1"/>
        <rFont val="Browallia New"/>
        <family val="2"/>
      </rPr>
      <t>)  x  N air  x  h  x 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 /1000
=  (BTU</t>
    </r>
    <r>
      <rPr>
        <vertAlign val="subscript"/>
        <sz val="16"/>
        <color theme="1"/>
        <rFont val="Browallia New"/>
        <family val="2"/>
      </rPr>
      <t>new</t>
    </r>
    <r>
      <rPr>
        <sz val="16"/>
        <color theme="1"/>
        <rFont val="Browallia New"/>
        <family val="2"/>
      </rPr>
      <t xml:space="preserve"> / ((-0.02*SEER</t>
    </r>
    <r>
      <rPr>
        <vertAlign val="superscript"/>
        <sz val="16"/>
        <color theme="1"/>
        <rFont val="Browallia New"/>
        <family val="2"/>
      </rPr>
      <t>2</t>
    </r>
    <r>
      <rPr>
        <sz val="16"/>
        <color theme="1"/>
        <rFont val="Browallia New"/>
        <family val="2"/>
      </rPr>
      <t>)+(1.12*SEER)))  x  N air  x  h  x 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 /1000</t>
    </r>
  </si>
  <si>
    <r>
      <t>ปริมาณการลดการปล่อย
ก๊าซเรือนกระจก 
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</si>
  <si>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
ก๊าซเรือนกระจกจากกรณีฐาน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</si>
  <si>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ปริมาณการปล่อยก๊าซ
เรือนกระจกจากกรณีฐาน (kgCO</t>
    </r>
    <r>
      <rPr>
        <vertAlign val="subscript"/>
        <sz val="16"/>
        <color indexed="8"/>
        <rFont val="Browallia New"/>
        <family val="2"/>
      </rPr>
      <t>2</t>
    </r>
    <r>
      <rPr>
        <sz val="16"/>
        <color indexed="8"/>
        <rFont val="Browallia New"/>
        <family val="2"/>
      </rPr>
      <t>eq)</t>
    </r>
  </si>
  <si>
    <r>
      <t>= (BTU</t>
    </r>
    <r>
      <rPr>
        <vertAlign val="subscript"/>
        <sz val="16"/>
        <color theme="1"/>
        <rFont val="Browallia New"/>
        <family val="2"/>
      </rPr>
      <t xml:space="preserve">new </t>
    </r>
    <r>
      <rPr>
        <sz val="16"/>
        <color theme="1"/>
        <rFont val="Browallia New"/>
        <family val="2"/>
      </rPr>
      <t>/ EER</t>
    </r>
    <r>
      <rPr>
        <vertAlign val="subscript"/>
        <sz val="16"/>
        <color theme="1"/>
        <rFont val="Browallia New"/>
        <family val="2"/>
      </rPr>
      <t>old</t>
    </r>
    <r>
      <rPr>
        <sz val="16"/>
        <color theme="1"/>
        <rFont val="Browallia New"/>
        <family val="2"/>
      </rPr>
      <t>) x (Comp/100)  x  N air  x  h  x 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 /1000</t>
    </r>
  </si>
  <si>
    <r>
      <t>= (BTU</t>
    </r>
    <r>
      <rPr>
        <vertAlign val="subscript"/>
        <sz val="16"/>
        <color theme="1"/>
        <rFont val="Browallia New"/>
        <family val="2"/>
      </rPr>
      <t xml:space="preserve">new </t>
    </r>
    <r>
      <rPr>
        <sz val="16"/>
        <color theme="1"/>
        <rFont val="Browallia New"/>
        <family val="2"/>
      </rPr>
      <t>/ EER</t>
    </r>
    <r>
      <rPr>
        <vertAlign val="subscript"/>
        <sz val="16"/>
        <color theme="1"/>
        <rFont val="Browallia New"/>
        <family val="2"/>
      </rPr>
      <t>new</t>
    </r>
    <r>
      <rPr>
        <sz val="16"/>
        <color theme="1"/>
        <rFont val="Browallia New"/>
        <family val="2"/>
      </rPr>
      <t>)  x  (Comp/100)  x  N air  x  h  x  EF</t>
    </r>
    <r>
      <rPr>
        <vertAlign val="subscript"/>
        <sz val="16"/>
        <color theme="1"/>
        <rFont val="Browallia New"/>
        <family val="2"/>
      </rPr>
      <t>elec</t>
    </r>
    <r>
      <rPr>
        <sz val="16"/>
        <color theme="1"/>
        <rFont val="Browallia New"/>
        <family val="2"/>
      </rPr>
      <t xml:space="preserve"> /1000</t>
    </r>
  </si>
  <si>
    <t>ขนาดของเครื่องปรับอากาศแบบอินเวอร์เตอร์ที่ติดตั้งใหม่</t>
  </si>
  <si>
    <r>
      <t>EF</t>
    </r>
    <r>
      <rPr>
        <vertAlign val="subscript"/>
        <sz val="16"/>
        <color theme="1"/>
        <rFont val="Browallia New"/>
        <family val="2"/>
      </rPr>
      <t>elec</t>
    </r>
  </si>
  <si>
    <r>
      <t>EF</t>
    </r>
    <r>
      <rPr>
        <vertAlign val="subscript"/>
        <sz val="16"/>
        <color theme="1"/>
        <rFont val="Browallia New"/>
        <family val="2"/>
      </rPr>
      <t>captive</t>
    </r>
  </si>
  <si>
    <t xml:space="preserve">ค่าการปล่อยก๊าซเรือนกระจกจากระบบสายส่ง สำหรับผู้ใช้ไฟฟ้า </t>
  </si>
  <si>
    <r>
      <t xml:space="preserve">               2) </t>
    </r>
    <r>
      <rPr>
        <sz val="16"/>
        <color indexed="8"/>
        <rFont val="Browallia New"/>
        <family val="2"/>
      </rPr>
      <t xml:space="preserve"> การแปลง SEER ให้เป็น EER ใช้สมการ EER = -0.02 × SEER² + 1.12 × SEER ที่มา "U.S. DOE Building America House Simulation Protocols, Revised October 2010"</t>
    </r>
  </si>
  <si>
    <t>28/5/2568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</si>
</sst>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#,##0.0000"/>
  </numFmts>
  <fonts count="32"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6"/>
      <color indexed="8"/>
      <name val="Browallia New"/>
      <family val="2"/>
    </font>
    <font>
      <vertAlign val="subscript"/>
      <sz val="16"/>
      <color indexed="8"/>
      <name val="Browallia New"/>
      <family val="2"/>
    </font>
    <font>
      <sz val="16"/>
      <name val="Browallia New"/>
      <family val="2"/>
    </font>
    <font>
      <b/>
      <vertAlign val="subscript"/>
      <sz val="14"/>
      <color indexed="8"/>
      <name val="Browallia New"/>
      <family val="2"/>
    </font>
    <font>
      <b/>
      <sz val="14"/>
      <color indexed="8"/>
      <name val="Browallia New"/>
      <family val="2"/>
    </font>
    <font>
      <b/>
      <sz val="16"/>
      <color indexed="8"/>
      <name val="Browallia New"/>
      <family val="2"/>
    </font>
    <font>
      <b/>
      <sz val="16"/>
      <color indexed="10"/>
      <name val="Browallia New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Browallia New"/>
      <family val="2"/>
    </font>
    <font>
      <sz val="16"/>
      <color rgb="FFFF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b/>
      <u/>
      <sz val="20"/>
      <color theme="1"/>
      <name val="Browallia New"/>
      <family val="2"/>
    </font>
    <font>
      <sz val="16"/>
      <color rgb="FF0070C0"/>
      <name val="Browallia New"/>
      <family val="2"/>
    </font>
    <font>
      <b/>
      <sz val="14"/>
      <color theme="1"/>
      <name val="Browallia New"/>
      <family val="2"/>
    </font>
    <font>
      <b/>
      <sz val="20"/>
      <color theme="1"/>
      <name val="Browallia New"/>
      <family val="2"/>
    </font>
    <font>
      <b/>
      <sz val="18"/>
      <color theme="1"/>
      <name val="Browallia New"/>
      <family val="2"/>
    </font>
    <font>
      <b/>
      <sz val="15"/>
      <color theme="1"/>
      <name val="Browallia New"/>
      <family val="2"/>
    </font>
    <font>
      <vertAlign val="subscript"/>
      <sz val="16"/>
      <color theme="1"/>
      <name val="Browallia New"/>
      <family val="2"/>
    </font>
    <font>
      <u/>
      <sz val="16"/>
      <color theme="1"/>
      <name val="Browallia New"/>
      <family val="2"/>
    </font>
    <font>
      <vertAlign val="superscript"/>
      <sz val="16"/>
      <color theme="1"/>
      <name val="Browallia New"/>
      <family val="2"/>
    </font>
    <font>
      <b/>
      <sz val="18"/>
      <name val="Browallia New"/>
      <family val="2"/>
    </font>
    <font>
      <u/>
      <sz val="18"/>
      <name val="Browallia New"/>
      <family val="2"/>
    </font>
    <font>
      <b/>
      <sz val="18"/>
      <color rgb="FFFF0000"/>
      <name val="Browallia New"/>
      <family val="2"/>
    </font>
    <font>
      <b/>
      <u/>
      <sz val="18"/>
      <color theme="1"/>
      <name val="Browallia New"/>
      <family val="2"/>
    </font>
    <font>
      <sz val="18"/>
      <color rgb="FFFF0000"/>
      <name val="Browallia New"/>
      <family val="2"/>
    </font>
    <font>
      <sz val="18"/>
      <color theme="1"/>
      <name val="Browallia New"/>
      <family val="2"/>
    </font>
    <font>
      <sz val="16"/>
      <color rgb="FF0000CC"/>
      <name val="Browallia New"/>
      <family val="2"/>
    </font>
    <font>
      <sz val="16"/>
      <color rgb="FF0000FF"/>
      <name val="Browallia New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9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C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9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</cellStyleXfs>
  <cellXfs count="180">
    <xf numFmtId="0" fontId="0" fillId="0" borderId="0" xfId="0"/>
    <xf numFmtId="0" fontId="11" fillId="2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3" xfId="0" applyFont="1" applyBorder="1"/>
    <xf numFmtId="0" fontId="11" fillId="0" borderId="4" xfId="0" applyFont="1" applyBorder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1" fillId="0" borderId="8" xfId="0" applyFont="1" applyBorder="1"/>
    <xf numFmtId="0" fontId="11" fillId="0" borderId="9" xfId="0" applyFont="1" applyBorder="1" applyAlignment="1">
      <alignment wrapText="1"/>
    </xf>
    <xf numFmtId="0" fontId="11" fillId="0" borderId="10" xfId="0" applyFont="1" applyBorder="1" applyAlignment="1">
      <alignment wrapText="1"/>
    </xf>
    <xf numFmtId="0" fontId="11" fillId="0" borderId="11" xfId="0" applyFont="1" applyBorder="1"/>
    <xf numFmtId="0" fontId="11" fillId="0" borderId="0" xfId="0" applyFont="1" applyAlignment="1">
      <alignment wrapText="1"/>
    </xf>
    <xf numFmtId="0" fontId="11" fillId="0" borderId="12" xfId="0" applyFont="1" applyBorder="1" applyAlignment="1">
      <alignment wrapText="1"/>
    </xf>
    <xf numFmtId="0" fontId="11" fillId="0" borderId="13" xfId="0" applyFont="1" applyBorder="1"/>
    <xf numFmtId="0" fontId="11" fillId="0" borderId="14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/>
    <xf numFmtId="0" fontId="13" fillId="0" borderId="1" xfId="0" applyFont="1" applyBorder="1" applyAlignment="1">
      <alignment vertical="center"/>
    </xf>
    <xf numFmtId="0" fontId="13" fillId="0" borderId="1" xfId="0" applyFont="1" applyBorder="1"/>
    <xf numFmtId="0" fontId="11" fillId="0" borderId="6" xfId="0" applyFont="1" applyBorder="1"/>
    <xf numFmtId="0" fontId="11" fillId="0" borderId="7" xfId="0" applyFont="1" applyBorder="1"/>
    <xf numFmtId="0" fontId="13" fillId="0" borderId="5" xfId="0" applyFont="1" applyBorder="1"/>
    <xf numFmtId="0" fontId="11" fillId="0" borderId="6" xfId="0" applyFont="1" applyBorder="1" applyAlignment="1">
      <alignment vertical="top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0" fontId="13" fillId="0" borderId="0" xfId="2" applyFont="1" applyAlignment="1">
      <alignment horizontal="left"/>
    </xf>
    <xf numFmtId="0" fontId="12" fillId="0" borderId="0" xfId="0" applyFont="1" applyAlignment="1" applyProtection="1">
      <alignment horizontal="center" vertical="center"/>
      <protection locked="0"/>
    </xf>
    <xf numFmtId="2" fontId="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14" fontId="12" fillId="0" borderId="4" xfId="0" applyNumberFormat="1" applyFont="1" applyBorder="1" applyAlignment="1" applyProtection="1">
      <alignment horizontal="center"/>
      <protection locked="0"/>
    </xf>
    <xf numFmtId="0" fontId="12" fillId="0" borderId="6" xfId="0" applyFont="1" applyBorder="1" applyProtection="1">
      <protection locked="0"/>
    </xf>
    <xf numFmtId="0" fontId="25" fillId="0" borderId="0" xfId="0" applyFont="1" applyAlignment="1" applyProtection="1">
      <alignment horizontal="left"/>
      <protection locked="0"/>
    </xf>
    <xf numFmtId="0" fontId="24" fillId="0" borderId="0" xfId="0" applyFont="1" applyAlignment="1" applyProtection="1">
      <alignment horizontal="left" wrapText="1"/>
      <protection locked="0"/>
    </xf>
    <xf numFmtId="0" fontId="11" fillId="0" borderId="0" xfId="0" applyFont="1" applyProtection="1">
      <protection locked="0"/>
    </xf>
    <xf numFmtId="0" fontId="26" fillId="13" borderId="33" xfId="0" applyFont="1" applyFill="1" applyBorder="1" applyAlignment="1" applyProtection="1">
      <alignment horizontal="left" wrapText="1"/>
      <protection locked="0"/>
    </xf>
    <xf numFmtId="0" fontId="11" fillId="0" borderId="32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1" fillId="9" borderId="0" xfId="0" applyFont="1" applyFill="1"/>
    <xf numFmtId="0" fontId="11" fillId="6" borderId="0" xfId="0" applyFont="1" applyFill="1"/>
    <xf numFmtId="0" fontId="11" fillId="7" borderId="0" xfId="0" applyFont="1" applyFill="1"/>
    <xf numFmtId="0" fontId="11" fillId="0" borderId="0" xfId="0" applyFont="1" applyAlignment="1">
      <alignment horizontal="left" vertical="top" wrapText="1"/>
    </xf>
    <xf numFmtId="0" fontId="11" fillId="0" borderId="0" xfId="0" quotePrefix="1" applyFont="1" applyAlignment="1">
      <alignment vertical="top"/>
    </xf>
    <xf numFmtId="0" fontId="14" fillId="0" borderId="0" xfId="0" applyFont="1" applyAlignment="1">
      <alignment vertical="center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" fillId="1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6" fontId="4" fillId="1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 applyAlignment="1">
      <alignment horizontal="center" vertical="center"/>
    </xf>
    <xf numFmtId="166" fontId="4" fillId="1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10" borderId="1" xfId="0" applyFont="1" applyFill="1" applyBorder="1"/>
    <xf numFmtId="0" fontId="17" fillId="0" borderId="2" xfId="0" applyFont="1" applyBorder="1" applyAlignment="1">
      <alignment horizontal="center"/>
    </xf>
    <xf numFmtId="0" fontId="13" fillId="10" borderId="1" xfId="0" applyFont="1" applyFill="1" applyBorder="1" applyAlignment="1">
      <alignment vertical="center"/>
    </xf>
    <xf numFmtId="0" fontId="11" fillId="0" borderId="2" xfId="0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19" fillId="10" borderId="1" xfId="0" quotePrefix="1" applyFont="1" applyFill="1" applyBorder="1" applyAlignment="1">
      <alignment horizontal="center" vertical="center"/>
    </xf>
    <xf numFmtId="0" fontId="13" fillId="10" borderId="1" xfId="0" applyFont="1" applyFill="1" applyBorder="1" applyProtection="1">
      <protection locked="0"/>
    </xf>
    <xf numFmtId="0" fontId="13" fillId="10" borderId="1" xfId="0" applyFont="1" applyFill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0" borderId="0" xfId="2" applyFont="1" applyAlignment="1" applyProtection="1">
      <alignment horizontal="left"/>
      <protection locked="0"/>
    </xf>
    <xf numFmtId="0" fontId="11" fillId="0" borderId="0" xfId="2" applyFont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0" fontId="11" fillId="0" borderId="21" xfId="0" applyFont="1" applyBorder="1" applyAlignment="1" applyProtection="1">
      <alignment horizontal="center"/>
      <protection locked="0"/>
    </xf>
    <xf numFmtId="165" fontId="11" fillId="10" borderId="1" xfId="1" applyNumberFormat="1" applyFont="1" applyFill="1" applyBorder="1" applyProtection="1">
      <protection locked="0"/>
    </xf>
    <xf numFmtId="0" fontId="13" fillId="3" borderId="19" xfId="0" applyFont="1" applyFill="1" applyBorder="1" applyAlignment="1" applyProtection="1">
      <alignment horizontal="center"/>
      <protection locked="0"/>
    </xf>
    <xf numFmtId="165" fontId="11" fillId="3" borderId="20" xfId="1" applyNumberFormat="1" applyFont="1" applyFill="1" applyBorder="1" applyProtection="1">
      <protection locked="0"/>
    </xf>
    <xf numFmtId="164" fontId="11" fillId="10" borderId="1" xfId="1" applyFont="1" applyFill="1" applyBorder="1" applyProtection="1"/>
    <xf numFmtId="164" fontId="11" fillId="10" borderId="2" xfId="1" applyFont="1" applyFill="1" applyBorder="1" applyProtection="1"/>
    <xf numFmtId="164" fontId="11" fillId="3" borderId="20" xfId="1" applyFont="1" applyFill="1" applyBorder="1" applyProtection="1"/>
    <xf numFmtId="0" fontId="11" fillId="14" borderId="1" xfId="0" applyFont="1" applyFill="1" applyBorder="1" applyAlignment="1">
      <alignment horizontal="center" vertical="center" wrapText="1"/>
    </xf>
    <xf numFmtId="0" fontId="12" fillId="18" borderId="0" xfId="0" applyFont="1" applyFill="1" applyProtection="1">
      <protection locked="0"/>
    </xf>
    <xf numFmtId="0" fontId="19" fillId="18" borderId="0" xfId="0" applyFont="1" applyFill="1" applyProtection="1">
      <protection locked="0"/>
    </xf>
    <xf numFmtId="0" fontId="28" fillId="18" borderId="0" xfId="0" applyFont="1" applyFill="1" applyProtection="1">
      <protection locked="0"/>
    </xf>
    <xf numFmtId="0" fontId="24" fillId="18" borderId="0" xfId="0" applyFont="1" applyFill="1" applyProtection="1">
      <protection locked="0"/>
    </xf>
    <xf numFmtId="0" fontId="11" fillId="18" borderId="0" xfId="2" applyFont="1" applyFill="1" applyAlignment="1" applyProtection="1">
      <alignment horizontal="left" vertical="center"/>
      <protection locked="0"/>
    </xf>
    <xf numFmtId="0" fontId="13" fillId="10" borderId="1" xfId="0" quotePrefix="1" applyFont="1" applyFill="1" applyBorder="1" applyAlignment="1">
      <alignment horizontal="center" vertical="center"/>
    </xf>
    <xf numFmtId="0" fontId="13" fillId="18" borderId="0" xfId="0" applyFont="1" applyFill="1"/>
    <xf numFmtId="0" fontId="11" fillId="18" borderId="0" xfId="0" applyFont="1" applyFill="1"/>
    <xf numFmtId="0" fontId="19" fillId="18" borderId="0" xfId="0" applyFont="1" applyFill="1"/>
    <xf numFmtId="0" fontId="29" fillId="18" borderId="0" xfId="0" applyFont="1" applyFill="1"/>
    <xf numFmtId="0" fontId="27" fillId="19" borderId="0" xfId="0" applyFont="1" applyFill="1"/>
    <xf numFmtId="0" fontId="29" fillId="19" borderId="0" xfId="0" applyFont="1" applyFill="1"/>
    <xf numFmtId="0" fontId="14" fillId="3" borderId="0" xfId="0" applyFont="1" applyFill="1"/>
    <xf numFmtId="0" fontId="11" fillId="3" borderId="0" xfId="0" applyFont="1" applyFill="1"/>
    <xf numFmtId="0" fontId="11" fillId="11" borderId="1" xfId="0" applyFont="1" applyFill="1" applyBorder="1" applyAlignment="1">
      <alignment horizontal="center" vertical="center" wrapText="1"/>
    </xf>
    <xf numFmtId="164" fontId="19" fillId="20" borderId="1" xfId="0" applyNumberFormat="1" applyFont="1" applyFill="1" applyBorder="1" applyAlignment="1">
      <alignment vertical="center"/>
    </xf>
    <xf numFmtId="0" fontId="11" fillId="9" borderId="0" xfId="0" quotePrefix="1" applyFont="1" applyFill="1" applyAlignment="1">
      <alignment vertical="center"/>
    </xf>
    <xf numFmtId="0" fontId="11" fillId="9" borderId="0" xfId="0" applyFont="1" applyFill="1" applyAlignment="1">
      <alignment vertical="center"/>
    </xf>
    <xf numFmtId="0" fontId="11" fillId="6" borderId="0" xfId="0" quotePrefix="1" applyFont="1" applyFill="1" applyAlignment="1">
      <alignment vertical="center"/>
    </xf>
    <xf numFmtId="0" fontId="11" fillId="6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165" fontId="30" fillId="0" borderId="1" xfId="1" applyNumberFormat="1" applyFont="1" applyBorder="1" applyAlignment="1" applyProtection="1">
      <alignment wrapText="1"/>
      <protection locked="0"/>
    </xf>
    <xf numFmtId="165" fontId="30" fillId="0" borderId="1" xfId="1" applyNumberFormat="1" applyFont="1" applyBorder="1" applyProtection="1">
      <protection locked="0"/>
    </xf>
    <xf numFmtId="165" fontId="31" fillId="0" borderId="1" xfId="1" applyNumberFormat="1" applyFont="1" applyBorder="1" applyAlignment="1" applyProtection="1">
      <alignment wrapText="1"/>
      <protection locked="0"/>
    </xf>
    <xf numFmtId="165" fontId="31" fillId="0" borderId="1" xfId="1" applyNumberFormat="1" applyFont="1" applyBorder="1" applyProtection="1">
      <protection locked="0"/>
    </xf>
    <xf numFmtId="164" fontId="31" fillId="0" borderId="1" xfId="1" applyFont="1" applyBorder="1" applyProtection="1">
      <protection locked="0"/>
    </xf>
    <xf numFmtId="164" fontId="31" fillId="0" borderId="1" xfId="1" applyFont="1" applyBorder="1" applyAlignment="1" applyProtection="1">
      <alignment wrapText="1"/>
      <protection locked="0"/>
    </xf>
    <xf numFmtId="14" fontId="11" fillId="0" borderId="2" xfId="0" applyNumberFormat="1" applyFont="1" applyBorder="1" applyAlignment="1">
      <alignment horizontal="center"/>
    </xf>
    <xf numFmtId="0" fontId="13" fillId="11" borderId="8" xfId="0" applyFont="1" applyFill="1" applyBorder="1" applyAlignment="1">
      <alignment horizontal="left" vertical="center" wrapText="1"/>
    </xf>
    <xf numFmtId="0" fontId="13" fillId="11" borderId="9" xfId="0" applyFont="1" applyFill="1" applyBorder="1" applyAlignment="1">
      <alignment horizontal="left" vertical="center" wrapText="1"/>
    </xf>
    <xf numFmtId="0" fontId="13" fillId="11" borderId="10" xfId="0" applyFont="1" applyFill="1" applyBorder="1" applyAlignment="1">
      <alignment horizontal="left" vertical="center" wrapText="1"/>
    </xf>
    <xf numFmtId="0" fontId="12" fillId="0" borderId="5" xfId="0" applyFont="1" applyBorder="1" applyProtection="1">
      <protection locked="0"/>
    </xf>
    <xf numFmtId="0" fontId="12" fillId="0" borderId="6" xfId="0" applyFont="1" applyBorder="1" applyProtection="1">
      <protection locked="0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6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3" fillId="11" borderId="5" xfId="0" applyFont="1" applyFill="1" applyBorder="1" applyAlignment="1">
      <alignment horizontal="left" vertical="center"/>
    </xf>
    <xf numFmtId="0" fontId="13" fillId="11" borderId="6" xfId="0" applyFont="1" applyFill="1" applyBorder="1" applyAlignment="1">
      <alignment horizontal="left" vertical="center"/>
    </xf>
    <xf numFmtId="0" fontId="13" fillId="11" borderId="7" xfId="0" applyFont="1" applyFill="1" applyBorder="1" applyAlignment="1">
      <alignment horizontal="left" vertical="center"/>
    </xf>
    <xf numFmtId="0" fontId="11" fillId="0" borderId="22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3" fillId="11" borderId="6" xfId="0" applyFont="1" applyFill="1" applyBorder="1" applyAlignment="1">
      <alignment horizontal="left" vertical="center" wrapText="1"/>
    </xf>
    <xf numFmtId="0" fontId="13" fillId="11" borderId="7" xfId="0" applyFont="1" applyFill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7" xfId="0" applyFont="1" applyBorder="1" applyAlignment="1" applyProtection="1">
      <alignment horizontal="left"/>
      <protection locked="0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1" fillId="15" borderId="1" xfId="2" applyFont="1" applyFill="1" applyBorder="1" applyAlignment="1">
      <alignment horizontal="center" wrapText="1"/>
    </xf>
    <xf numFmtId="0" fontId="11" fillId="1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/>
    </xf>
    <xf numFmtId="0" fontId="13" fillId="12" borderId="26" xfId="0" applyFont="1" applyFill="1" applyBorder="1" applyAlignment="1" applyProtection="1">
      <alignment horizontal="center"/>
      <protection locked="0"/>
    </xf>
    <xf numFmtId="0" fontId="13" fillId="12" borderId="30" xfId="0" applyFont="1" applyFill="1" applyBorder="1" applyAlignment="1" applyProtection="1">
      <alignment horizontal="center"/>
      <protection locked="0"/>
    </xf>
    <xf numFmtId="0" fontId="13" fillId="12" borderId="27" xfId="0" applyFont="1" applyFill="1" applyBorder="1" applyAlignment="1" applyProtection="1">
      <alignment horizontal="center"/>
      <protection locked="0"/>
    </xf>
    <xf numFmtId="0" fontId="13" fillId="12" borderId="28" xfId="0" applyFont="1" applyFill="1" applyBorder="1" applyAlignment="1" applyProtection="1">
      <alignment horizontal="center"/>
      <protection locked="0"/>
    </xf>
    <xf numFmtId="0" fontId="11" fillId="0" borderId="22" xfId="0" applyFont="1" applyBorder="1" applyAlignment="1" applyProtection="1">
      <alignment horizontal="center"/>
      <protection locked="0"/>
    </xf>
    <xf numFmtId="0" fontId="11" fillId="0" borderId="23" xfId="0" applyFont="1" applyBorder="1" applyAlignment="1" applyProtection="1">
      <alignment horizontal="center"/>
      <protection locked="0"/>
    </xf>
    <xf numFmtId="0" fontId="11" fillId="0" borderId="24" xfId="0" applyFont="1" applyBorder="1" applyAlignment="1" applyProtection="1">
      <alignment horizont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10" borderId="6" xfId="0" applyFont="1" applyFill="1" applyBorder="1" applyAlignment="1" applyProtection="1">
      <alignment horizontal="center"/>
      <protection locked="0"/>
    </xf>
    <xf numFmtId="0" fontId="20" fillId="9" borderId="22" xfId="0" applyFont="1" applyFill="1" applyBorder="1" applyAlignment="1" applyProtection="1">
      <alignment horizontal="center" vertical="center"/>
      <protection locked="0"/>
    </xf>
    <xf numFmtId="0" fontId="20" fillId="9" borderId="24" xfId="0" applyFont="1" applyFill="1" applyBorder="1" applyAlignment="1" applyProtection="1">
      <alignment horizontal="center" vertical="center"/>
      <protection locked="0"/>
    </xf>
    <xf numFmtId="0" fontId="17" fillId="3" borderId="25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 applyProtection="1">
      <alignment horizontal="center" vertical="center" wrapText="1"/>
      <protection locked="0"/>
    </xf>
    <xf numFmtId="0" fontId="20" fillId="17" borderId="1" xfId="0" applyFont="1" applyFill="1" applyBorder="1" applyAlignment="1" applyProtection="1">
      <alignment horizontal="center" vertical="center" wrapText="1"/>
      <protection locked="0"/>
    </xf>
    <xf numFmtId="0" fontId="20" fillId="17" borderId="31" xfId="0" applyFont="1" applyFill="1" applyBorder="1" applyAlignment="1" applyProtection="1">
      <alignment horizontal="center" vertical="center" wrapText="1"/>
      <protection locked="0"/>
    </xf>
    <xf numFmtId="0" fontId="20" fillId="17" borderId="32" xfId="0" applyFont="1" applyFill="1" applyBorder="1" applyAlignment="1" applyProtection="1">
      <alignment horizontal="center" vertical="center" wrapText="1"/>
      <protection locked="0"/>
    </xf>
    <xf numFmtId="0" fontId="13" fillId="10" borderId="1" xfId="0" applyFont="1" applyFill="1" applyBorder="1" applyAlignment="1" applyProtection="1">
      <alignment horizontal="center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11" fillId="17" borderId="1" xfId="0" applyFont="1" applyFill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5" xfId="0" applyFont="1" applyBorder="1"/>
    <xf numFmtId="0" fontId="12" fillId="0" borderId="6" xfId="0" applyFont="1" applyBorder="1"/>
    <xf numFmtId="0" fontId="13" fillId="10" borderId="5" xfId="0" applyFont="1" applyFill="1" applyBorder="1" applyAlignment="1">
      <alignment horizontal="center"/>
    </xf>
    <xf numFmtId="0" fontId="13" fillId="10" borderId="7" xfId="0" applyFont="1" applyFill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1" fillId="7" borderId="0" xfId="0" quotePrefix="1" applyFont="1" applyFill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2" xr:uid="{00000000-0005-0000-0000-000002000000}"/>
    <cellStyle name="เครื่องหมายจุลภาค 2" xfId="3" xr:uid="{00000000-0005-0000-0000-000003000000}"/>
  </cellStyles>
  <dxfs count="0"/>
  <tableStyles count="0" defaultTableStyle="TableStyleMedium9" defaultPivotStyle="PivotStyleLight16"/>
  <colors>
    <mruColors>
      <color rgb="FF0000FF"/>
      <color rgb="FF0000CC"/>
      <color rgb="FFCCFFCC"/>
      <color rgb="FFCCFFFF"/>
      <color rgb="FFCC99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133350</xdr:rowOff>
    </xdr:to>
    <xdr:pic>
      <xdr:nvPicPr>
        <xdr:cNvPr id="1060" name="Picture 1" descr="LOGO-LESS final.jpg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14366" name="Picture 1" descr="LOGO-LESS final.jpg">
          <a:extLst>
            <a:ext uri="{FF2B5EF4-FFF2-40B4-BE49-F238E27FC236}">
              <a16:creationId xmlns:a16="http://schemas.microsoft.com/office/drawing/2014/main" id="{00000000-0008-0000-0100-00001E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133350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F8A54FAA-545C-4738-A6F7-D152C269F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A15693D8-48AE-4BA1-A470-E3DFE35838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F62D7406-DEE8-482B-8453-E0C3B45D4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190500</xdr:rowOff>
    </xdr:from>
    <xdr:to>
      <xdr:col>1</xdr:col>
      <xdr:colOff>0</xdr:colOff>
      <xdr:row>2</xdr:row>
      <xdr:rowOff>137160</xdr:rowOff>
    </xdr:to>
    <xdr:pic>
      <xdr:nvPicPr>
        <xdr:cNvPr id="2" name="Picture 1" descr="LOGO-LESS final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90500"/>
          <a:ext cx="662940" cy="71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101"/>
  <sheetViews>
    <sheetView tabSelected="1" zoomScale="110" zoomScaleNormal="110" workbookViewId="0">
      <selection activeCell="L5" sqref="L5"/>
    </sheetView>
  </sheetViews>
  <sheetFormatPr defaultColWidth="8.90625" defaultRowHeight="22.5"/>
  <cols>
    <col min="1" max="1" width="10.08984375" style="2" customWidth="1"/>
    <col min="2" max="2" width="17.6328125" style="2" customWidth="1"/>
    <col min="3" max="6" width="9.81640625" style="2" customWidth="1"/>
    <col min="7" max="10" width="10.36328125" style="2" customWidth="1"/>
    <col min="11" max="11" width="10.26953125" style="2" customWidth="1"/>
    <col min="12" max="12" width="12.26953125" style="2" customWidth="1"/>
    <col min="13" max="16384" width="8.90625" style="2"/>
  </cols>
  <sheetData>
    <row r="1" spans="1:12" ht="34.75" customHeight="1">
      <c r="A1" s="126"/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21" t="s">
        <v>19</v>
      </c>
      <c r="L1" s="61" t="s">
        <v>78</v>
      </c>
    </row>
    <row r="2" spans="1:12" ht="25.75" customHeight="1">
      <c r="A2" s="127"/>
      <c r="B2" s="20" t="s">
        <v>5</v>
      </c>
      <c r="C2" s="135" t="s">
        <v>47</v>
      </c>
      <c r="D2" s="136"/>
      <c r="E2" s="136"/>
      <c r="F2" s="136"/>
      <c r="G2" s="136"/>
      <c r="H2" s="136"/>
      <c r="I2" s="136"/>
      <c r="J2" s="137"/>
      <c r="K2" s="21" t="s">
        <v>20</v>
      </c>
      <c r="L2" s="63">
        <v>10</v>
      </c>
    </row>
    <row r="3" spans="1:12" ht="25.75" customHeight="1">
      <c r="A3" s="127"/>
      <c r="B3" s="21" t="s">
        <v>3</v>
      </c>
      <c r="C3" s="132" t="s">
        <v>10</v>
      </c>
      <c r="D3" s="133"/>
      <c r="E3" s="133"/>
      <c r="F3" s="133"/>
      <c r="G3" s="133"/>
      <c r="H3" s="133"/>
      <c r="I3" s="133"/>
      <c r="J3" s="134"/>
      <c r="K3" s="21" t="s">
        <v>1</v>
      </c>
      <c r="L3" s="63">
        <v>1</v>
      </c>
    </row>
    <row r="4" spans="1:12" ht="25.75" customHeight="1">
      <c r="A4" s="128"/>
      <c r="B4" s="21" t="s">
        <v>4</v>
      </c>
      <c r="C4" s="117" t="s">
        <v>10</v>
      </c>
      <c r="D4" s="118"/>
      <c r="E4" s="118"/>
      <c r="F4" s="118"/>
      <c r="G4" s="119" t="s">
        <v>11</v>
      </c>
      <c r="H4" s="120"/>
      <c r="I4" s="121" t="s">
        <v>10</v>
      </c>
      <c r="J4" s="122"/>
      <c r="K4" s="21" t="s">
        <v>2</v>
      </c>
      <c r="L4" s="113" t="s">
        <v>129</v>
      </c>
    </row>
    <row r="5" spans="1:12" ht="25.75" customHeight="1">
      <c r="A5" s="3"/>
      <c r="L5" s="4"/>
    </row>
    <row r="6" spans="1:12" ht="25.75" customHeight="1">
      <c r="A6" s="3"/>
      <c r="B6" s="123" t="s">
        <v>12</v>
      </c>
      <c r="C6" s="124"/>
      <c r="D6" s="124"/>
      <c r="E6" s="124"/>
      <c r="F6" s="124"/>
      <c r="G6" s="124"/>
      <c r="H6" s="124"/>
      <c r="I6" s="124"/>
      <c r="J6" s="124"/>
      <c r="K6" s="125"/>
      <c r="L6" s="4"/>
    </row>
    <row r="7" spans="1:12" ht="25.75" customHeight="1">
      <c r="A7" s="3"/>
      <c r="B7" s="5" t="s">
        <v>27</v>
      </c>
      <c r="C7" s="6"/>
      <c r="D7" s="6"/>
      <c r="E7" s="6"/>
      <c r="F7" s="6"/>
      <c r="G7" s="6"/>
      <c r="H7" s="6"/>
      <c r="I7" s="6"/>
      <c r="J7" s="6"/>
      <c r="K7" s="7"/>
      <c r="L7" s="4"/>
    </row>
    <row r="8" spans="1:12" ht="25.75" customHeight="1">
      <c r="A8" s="3"/>
      <c r="L8" s="4"/>
    </row>
    <row r="9" spans="1:12" ht="25.75" customHeight="1">
      <c r="A9" s="3"/>
      <c r="B9" s="114" t="s">
        <v>6</v>
      </c>
      <c r="C9" s="129"/>
      <c r="D9" s="129"/>
      <c r="E9" s="129"/>
      <c r="F9" s="129"/>
      <c r="G9" s="129"/>
      <c r="H9" s="129"/>
      <c r="I9" s="129"/>
      <c r="J9" s="129"/>
      <c r="K9" s="130"/>
      <c r="L9" s="4"/>
    </row>
    <row r="10" spans="1:12" ht="25.75" customHeight="1">
      <c r="A10" s="3"/>
      <c r="B10" s="8" t="s">
        <v>49</v>
      </c>
      <c r="C10" s="9"/>
      <c r="D10" s="9"/>
      <c r="E10" s="9"/>
      <c r="F10" s="9"/>
      <c r="G10" s="9"/>
      <c r="H10" s="9"/>
      <c r="I10" s="9"/>
      <c r="J10" s="9"/>
      <c r="K10" s="10"/>
      <c r="L10" s="4"/>
    </row>
    <row r="11" spans="1:12" ht="25.75" customHeight="1">
      <c r="A11" s="3"/>
      <c r="B11" s="11" t="s">
        <v>48</v>
      </c>
      <c r="C11" s="12"/>
      <c r="D11" s="12"/>
      <c r="E11" s="12"/>
      <c r="F11" s="12"/>
      <c r="G11" s="12"/>
      <c r="H11" s="12"/>
      <c r="I11" s="12"/>
      <c r="J11" s="12"/>
      <c r="K11" s="13"/>
      <c r="L11" s="4"/>
    </row>
    <row r="12" spans="1:12" ht="25.75" customHeight="1">
      <c r="A12" s="3"/>
      <c r="B12" s="11" t="s">
        <v>50</v>
      </c>
      <c r="C12" s="12"/>
      <c r="D12" s="12"/>
      <c r="E12" s="12"/>
      <c r="F12" s="12"/>
      <c r="G12" s="12"/>
      <c r="H12" s="12"/>
      <c r="I12" s="12"/>
      <c r="J12" s="12"/>
      <c r="K12" s="13"/>
      <c r="L12" s="4"/>
    </row>
    <row r="13" spans="1:12" ht="25.75" customHeight="1">
      <c r="A13" s="3"/>
      <c r="B13" s="14"/>
      <c r="C13" s="15"/>
      <c r="D13" s="15"/>
      <c r="E13" s="15"/>
      <c r="F13" s="15"/>
      <c r="G13" s="15"/>
      <c r="H13" s="15"/>
      <c r="I13" s="15"/>
      <c r="J13" s="15"/>
      <c r="K13" s="16"/>
      <c r="L13" s="4"/>
    </row>
    <row r="14" spans="1:12" ht="25.75" customHeight="1">
      <c r="A14" s="3"/>
      <c r="L14" s="4"/>
    </row>
    <row r="15" spans="1:12" ht="25.75" customHeight="1">
      <c r="A15" s="3"/>
      <c r="B15" s="114" t="s">
        <v>16</v>
      </c>
      <c r="C15" s="115"/>
      <c r="D15" s="115"/>
      <c r="E15" s="115"/>
      <c r="F15" s="115"/>
      <c r="G15" s="115"/>
      <c r="H15" s="115"/>
      <c r="I15" s="115"/>
      <c r="J15" s="115"/>
      <c r="K15" s="116"/>
      <c r="L15" s="4"/>
    </row>
    <row r="16" spans="1:12" ht="25.75" customHeight="1">
      <c r="A16" s="3"/>
      <c r="B16" s="21" t="s">
        <v>14</v>
      </c>
      <c r="C16" s="24" t="s">
        <v>15</v>
      </c>
      <c r="D16" s="22"/>
      <c r="E16" s="22"/>
      <c r="F16" s="22"/>
      <c r="G16" s="22"/>
      <c r="H16" s="22"/>
      <c r="I16" s="22"/>
      <c r="J16" s="22"/>
      <c r="K16" s="23"/>
      <c r="L16" s="4"/>
    </row>
    <row r="17" spans="1:12" ht="25.75" customHeight="1">
      <c r="A17" s="3"/>
      <c r="B17" s="1" t="s">
        <v>13</v>
      </c>
      <c r="C17" s="25" t="s">
        <v>28</v>
      </c>
      <c r="D17" s="22"/>
      <c r="E17" s="22"/>
      <c r="F17" s="22"/>
      <c r="G17" s="22"/>
      <c r="H17" s="22"/>
      <c r="I17" s="22"/>
      <c r="J17" s="22"/>
      <c r="K17" s="23"/>
      <c r="L17" s="4"/>
    </row>
    <row r="18" spans="1:12" ht="25.75" customHeight="1">
      <c r="A18" s="3"/>
      <c r="L18" s="4"/>
    </row>
    <row r="19" spans="1:12" ht="20" customHeight="1">
      <c r="B19" s="114" t="s">
        <v>24</v>
      </c>
      <c r="C19" s="115"/>
      <c r="D19" s="115"/>
      <c r="E19" s="115"/>
      <c r="F19" s="115"/>
      <c r="G19" s="115"/>
      <c r="H19" s="115"/>
      <c r="I19" s="115"/>
      <c r="J19" s="115"/>
      <c r="K19" s="116"/>
      <c r="L19" s="4"/>
    </row>
    <row r="20" spans="1:12" ht="29.4" customHeight="1">
      <c r="B20" s="21" t="s">
        <v>14</v>
      </c>
      <c r="C20" s="24" t="s">
        <v>15</v>
      </c>
      <c r="D20" s="22"/>
      <c r="E20" s="22"/>
      <c r="F20" s="22"/>
      <c r="G20" s="22"/>
      <c r="H20" s="22"/>
      <c r="I20" s="22"/>
      <c r="J20" s="22"/>
      <c r="K20" s="23"/>
      <c r="L20" s="4"/>
    </row>
    <row r="21" spans="1:12" ht="29.4" customHeight="1">
      <c r="B21" s="1" t="s">
        <v>13</v>
      </c>
      <c r="C21" s="25" t="s">
        <v>29</v>
      </c>
      <c r="D21" s="22"/>
      <c r="E21" s="22"/>
      <c r="F21" s="22"/>
      <c r="G21" s="22"/>
      <c r="H21" s="22"/>
      <c r="I21" s="22"/>
      <c r="J21" s="22"/>
      <c r="K21" s="23"/>
      <c r="L21" s="4"/>
    </row>
    <row r="22" spans="1:12" ht="27.65" customHeight="1">
      <c r="L22" s="4"/>
    </row>
    <row r="23" spans="1:12" ht="27.65" customHeight="1">
      <c r="B23" s="28" t="s">
        <v>83</v>
      </c>
      <c r="C23" s="29"/>
      <c r="D23" s="29"/>
      <c r="E23" s="29"/>
      <c r="F23" s="29"/>
      <c r="G23" s="29"/>
      <c r="H23" s="29"/>
      <c r="I23" s="29"/>
      <c r="J23" s="30"/>
      <c r="K23" s="30"/>
      <c r="L23" s="4"/>
    </row>
    <row r="24" spans="1:12" ht="22.75" customHeight="1">
      <c r="B24" s="138" t="s">
        <v>79</v>
      </c>
      <c r="C24" s="142" t="s">
        <v>80</v>
      </c>
      <c r="D24" s="142"/>
      <c r="E24" s="142"/>
      <c r="F24" s="142"/>
      <c r="G24" s="142"/>
      <c r="H24" s="142"/>
      <c r="I24" s="31"/>
      <c r="J24" s="31"/>
      <c r="L24" s="4"/>
    </row>
    <row r="25" spans="1:12" ht="48" customHeight="1">
      <c r="B25" s="138"/>
      <c r="C25" s="140" t="s">
        <v>86</v>
      </c>
      <c r="D25" s="140"/>
      <c r="E25" s="140"/>
      <c r="F25" s="141" t="s">
        <v>100</v>
      </c>
      <c r="G25" s="141"/>
      <c r="H25" s="141"/>
      <c r="I25" s="32"/>
      <c r="J25" s="32"/>
      <c r="K25" s="32"/>
      <c r="L25" s="4"/>
    </row>
    <row r="26" spans="1:12" ht="64.75" customHeight="1">
      <c r="B26" s="83" t="s">
        <v>81</v>
      </c>
      <c r="C26" s="139" t="s">
        <v>101</v>
      </c>
      <c r="D26" s="139"/>
      <c r="E26" s="139"/>
      <c r="F26" s="139" t="s">
        <v>104</v>
      </c>
      <c r="G26" s="139"/>
      <c r="H26" s="139"/>
      <c r="L26" s="4"/>
    </row>
    <row r="27" spans="1:12" ht="64.75" customHeight="1">
      <c r="B27" s="83" t="s">
        <v>82</v>
      </c>
      <c r="C27" s="139" t="s">
        <v>102</v>
      </c>
      <c r="D27" s="139"/>
      <c r="E27" s="139"/>
      <c r="F27" s="139" t="s">
        <v>103</v>
      </c>
      <c r="G27" s="139"/>
      <c r="H27" s="139"/>
      <c r="L27" s="4"/>
    </row>
    <row r="28" spans="1:12" ht="27.65" customHeight="1">
      <c r="L28" s="4"/>
    </row>
    <row r="29" spans="1:12" ht="20" customHeight="1">
      <c r="L29" s="4"/>
    </row>
    <row r="30" spans="1:12" ht="19.75" customHeight="1" thickBo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9"/>
    </row>
    <row r="31" spans="1:12" ht="20" customHeight="1"/>
    <row r="32" spans="1:12" ht="20" customHeight="1"/>
    <row r="33" ht="20" customHeight="1"/>
    <row r="96" spans="1:12">
      <c r="A96" s="3"/>
      <c r="L96" s="4"/>
    </row>
    <row r="97" spans="1:12">
      <c r="A97" s="3"/>
      <c r="L97" s="4"/>
    </row>
    <row r="98" spans="1:12">
      <c r="A98" s="3"/>
      <c r="L98" s="4"/>
    </row>
    <row r="99" spans="1:12">
      <c r="A99" s="3"/>
      <c r="L99" s="4"/>
    </row>
    <row r="100" spans="1:12">
      <c r="A100" s="3"/>
      <c r="L100" s="4"/>
    </row>
    <row r="101" spans="1:12" ht="23" thickBot="1">
      <c r="A101" s="17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9"/>
    </row>
  </sheetData>
  <sheetProtection algorithmName="SHA-512" hashValue="F9OPkIQ5ThGhjbOJ5lOK74GQR8wVle5pazFi1HwOE+IyRrKVK/WgUEoYM/aeT9f51yMlCiIt69SGrLezC6Qkrg==" saltValue="EXdVnJIbruVA2L0rqm2a+A==" spinCount="100000" sheet="1" objects="1" scenarios="1"/>
  <customSheetViews>
    <customSheetView guid="{4A84D616-4AC1-4199-B962-FE0AC76EE94A}" showPageBreaks="1" view="pageLayout">
      <selection activeCell="B7" sqref="B7:K8"/>
      <pageMargins left="0.7" right="0.7" top="0.75" bottom="0.75" header="0.3" footer="0.3"/>
      <pageSetup paperSize="9" orientation="landscape" horizontalDpi="1200" verticalDpi="1200" r:id="rId1"/>
    </customSheetView>
  </customSheetViews>
  <mergeCells count="19">
    <mergeCell ref="B24:B25"/>
    <mergeCell ref="C26:E26"/>
    <mergeCell ref="F26:H26"/>
    <mergeCell ref="C27:E27"/>
    <mergeCell ref="F27:H27"/>
    <mergeCell ref="C25:E25"/>
    <mergeCell ref="F25:H25"/>
    <mergeCell ref="C24:H24"/>
    <mergeCell ref="A1:A4"/>
    <mergeCell ref="B9:K9"/>
    <mergeCell ref="B15:K15"/>
    <mergeCell ref="B1:J1"/>
    <mergeCell ref="C3:J3"/>
    <mergeCell ref="C2:J2"/>
    <mergeCell ref="B19:K19"/>
    <mergeCell ref="C4:F4"/>
    <mergeCell ref="G4:H4"/>
    <mergeCell ref="I4:J4"/>
    <mergeCell ref="B6:K6"/>
  </mergeCells>
  <pageMargins left="0.7" right="0.7" top="0.75" bottom="0.75" header="0.3" footer="0.3"/>
  <pageSetup paperSize="9" orientation="landscape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M64"/>
  <sheetViews>
    <sheetView topLeftCell="A56" zoomScaleNormal="100" workbookViewId="0">
      <selection activeCell="J63" sqref="J63"/>
    </sheetView>
  </sheetViews>
  <sheetFormatPr defaultColWidth="8.90625" defaultRowHeight="22.5"/>
  <cols>
    <col min="1" max="1" width="10.08984375" style="37" customWidth="1"/>
    <col min="2" max="2" width="17.1796875" style="37" customWidth="1"/>
    <col min="3" max="3" width="20.08984375" style="37" customWidth="1"/>
    <col min="4" max="4" width="14" style="37" customWidth="1"/>
    <col min="5" max="6" width="20.08984375" style="37" customWidth="1"/>
    <col min="7" max="8" width="12.7265625" style="37" customWidth="1"/>
    <col min="9" max="9" width="11.81640625" style="37" customWidth="1"/>
    <col min="10" max="11" width="16.7265625" style="37" customWidth="1"/>
    <col min="12" max="12" width="14.90625" style="37" customWidth="1"/>
    <col min="13" max="13" width="11.08984375" style="37" customWidth="1"/>
    <col min="14" max="16384" width="8.90625" style="37"/>
  </cols>
  <sheetData>
    <row r="1" spans="1:13" ht="34.75" customHeight="1">
      <c r="A1" s="147"/>
      <c r="B1" s="150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60" t="s">
        <v>19</v>
      </c>
      <c r="M1" s="61" t="str">
        <f>+ลักษณะกิจกรรม!L1</f>
        <v>LESS-EE-25</v>
      </c>
    </row>
    <row r="2" spans="1:13" ht="25.75" customHeight="1">
      <c r="A2" s="148"/>
      <c r="B2" s="67" t="s">
        <v>5</v>
      </c>
      <c r="C2" s="151" t="str">
        <f>+ลักษณะกิจกรรม!C2</f>
        <v>การติดตั้งเครื่องปรับอากาศประสิทธิภาพสูงเพื่อแทนที่เครื่องปรับอากาศเดิม</v>
      </c>
      <c r="D2" s="152"/>
      <c r="E2" s="152"/>
      <c r="F2" s="152"/>
      <c r="G2" s="152"/>
      <c r="H2" s="152"/>
      <c r="I2" s="152"/>
      <c r="J2" s="152"/>
      <c r="K2" s="153"/>
      <c r="L2" s="60" t="s">
        <v>20</v>
      </c>
      <c r="M2" s="63">
        <f>+ลักษณะกิจกรรม!L2</f>
        <v>10</v>
      </c>
    </row>
    <row r="3" spans="1:13" ht="25.75" customHeight="1">
      <c r="A3" s="148"/>
      <c r="B3" s="66" t="s">
        <v>3</v>
      </c>
      <c r="C3" s="132" t="str">
        <f>+ลักษณะกิจกรรม!C3</f>
        <v>กรอกข้อมูล</v>
      </c>
      <c r="D3" s="133"/>
      <c r="E3" s="133"/>
      <c r="F3" s="133"/>
      <c r="G3" s="133"/>
      <c r="H3" s="133"/>
      <c r="I3" s="133"/>
      <c r="J3" s="133"/>
      <c r="K3" s="134"/>
      <c r="L3" s="60" t="s">
        <v>1</v>
      </c>
      <c r="M3" s="63">
        <v>2</v>
      </c>
    </row>
    <row r="4" spans="1:13" ht="25.75" customHeight="1">
      <c r="A4" s="149"/>
      <c r="B4" s="66" t="s">
        <v>4</v>
      </c>
      <c r="C4" s="117" t="str">
        <f>+ลักษณะกิจกรรม!C4</f>
        <v>กรอกข้อมูล</v>
      </c>
      <c r="D4" s="118"/>
      <c r="E4" s="118"/>
      <c r="F4" s="118"/>
      <c r="G4" s="34"/>
      <c r="H4" s="154" t="s">
        <v>11</v>
      </c>
      <c r="I4" s="154"/>
      <c r="J4" s="121" t="str">
        <f>+ลักษณะกิจกรรม!I4</f>
        <v>กรอกข้อมูล</v>
      </c>
      <c r="K4" s="122"/>
      <c r="L4" s="60" t="s">
        <v>2</v>
      </c>
      <c r="M4" s="113" t="str">
        <f>+ลักษณะกิจกรรม!L4</f>
        <v>28/5/2568</v>
      </c>
    </row>
    <row r="5" spans="1:13" ht="25.75" customHeight="1">
      <c r="A5" s="68"/>
      <c r="B5" s="69"/>
      <c r="C5" s="26"/>
      <c r="D5" s="26"/>
      <c r="E5" s="26"/>
      <c r="F5" s="26"/>
      <c r="G5" s="26"/>
      <c r="H5" s="26"/>
      <c r="I5" s="70"/>
      <c r="J5" s="27"/>
      <c r="K5" s="27"/>
      <c r="L5" s="69"/>
      <c r="M5" s="33"/>
    </row>
    <row r="6" spans="1:13" ht="25.75" customHeight="1">
      <c r="A6" s="68"/>
      <c r="B6" s="85" t="s">
        <v>109</v>
      </c>
      <c r="C6" s="86"/>
      <c r="D6" s="86"/>
      <c r="E6" s="86"/>
      <c r="F6" s="26"/>
      <c r="G6" s="26"/>
      <c r="H6" s="26"/>
      <c r="I6" s="70"/>
      <c r="J6" s="27"/>
      <c r="K6" s="27"/>
      <c r="L6" s="69"/>
      <c r="M6" s="33"/>
    </row>
    <row r="7" spans="1:13" ht="25.75" customHeight="1">
      <c r="A7" s="68"/>
      <c r="B7" s="37" t="s">
        <v>54</v>
      </c>
      <c r="C7" s="71" t="s">
        <v>55</v>
      </c>
      <c r="D7" s="26"/>
      <c r="E7" s="26"/>
      <c r="F7" s="26"/>
      <c r="G7" s="26"/>
      <c r="H7" s="26"/>
      <c r="I7" s="70"/>
      <c r="J7" s="27"/>
      <c r="K7" s="27"/>
      <c r="L7" s="69"/>
      <c r="M7" s="33"/>
    </row>
    <row r="8" spans="1:13" ht="25.75" customHeight="1">
      <c r="A8" s="68"/>
      <c r="C8" s="72" t="s">
        <v>105</v>
      </c>
      <c r="D8" s="26"/>
      <c r="E8" s="26"/>
      <c r="F8" s="26"/>
      <c r="G8" s="26"/>
      <c r="H8" s="26"/>
      <c r="I8" s="70"/>
      <c r="J8" s="27"/>
      <c r="K8" s="27"/>
      <c r="L8" s="69"/>
      <c r="M8" s="33"/>
    </row>
    <row r="9" spans="1:13" ht="25.75" customHeight="1" thickBot="1">
      <c r="A9" s="68"/>
      <c r="B9" s="69"/>
      <c r="C9" s="26"/>
      <c r="D9" s="26"/>
      <c r="E9" s="26"/>
      <c r="F9" s="26"/>
      <c r="G9" s="26"/>
      <c r="H9" s="26"/>
      <c r="I9" s="70"/>
      <c r="J9" s="27"/>
      <c r="K9" s="27"/>
      <c r="L9" s="69"/>
      <c r="M9" s="73"/>
    </row>
    <row r="10" spans="1:13" ht="25.75" customHeight="1" thickBot="1">
      <c r="A10" s="74"/>
      <c r="B10" s="143" t="s">
        <v>93</v>
      </c>
      <c r="C10" s="144"/>
      <c r="D10" s="144"/>
      <c r="E10" s="144"/>
      <c r="F10" s="144"/>
      <c r="G10" s="144"/>
      <c r="H10" s="144"/>
      <c r="I10" s="144"/>
      <c r="J10" s="145"/>
      <c r="K10" s="145"/>
      <c r="L10" s="146"/>
      <c r="M10" s="75"/>
    </row>
    <row r="11" spans="1:13" ht="25.75" customHeight="1">
      <c r="A11" s="74"/>
      <c r="B11" s="155" t="s">
        <v>7</v>
      </c>
      <c r="C11" s="162" t="s">
        <v>51</v>
      </c>
      <c r="D11" s="161" t="s">
        <v>106</v>
      </c>
      <c r="E11" s="161" t="s">
        <v>52</v>
      </c>
      <c r="F11" s="163" t="s">
        <v>107</v>
      </c>
      <c r="G11" s="162" t="s">
        <v>42</v>
      </c>
      <c r="H11" s="162" t="s">
        <v>43</v>
      </c>
      <c r="I11" s="161" t="s">
        <v>44</v>
      </c>
      <c r="J11" s="157" t="s">
        <v>108</v>
      </c>
      <c r="K11" s="157" t="s">
        <v>97</v>
      </c>
      <c r="L11" s="159" t="s">
        <v>98</v>
      </c>
      <c r="M11" s="75"/>
    </row>
    <row r="12" spans="1:13" ht="85.25" customHeight="1">
      <c r="A12" s="74"/>
      <c r="B12" s="156"/>
      <c r="C12" s="162"/>
      <c r="D12" s="161"/>
      <c r="E12" s="161"/>
      <c r="F12" s="164"/>
      <c r="G12" s="162"/>
      <c r="H12" s="162"/>
      <c r="I12" s="161"/>
      <c r="J12" s="158"/>
      <c r="K12" s="158"/>
      <c r="L12" s="160"/>
      <c r="M12" s="75"/>
    </row>
    <row r="13" spans="1:13" ht="39" customHeight="1">
      <c r="A13" s="74"/>
      <c r="B13" s="76">
        <v>1</v>
      </c>
      <c r="C13" s="109">
        <v>25200</v>
      </c>
      <c r="D13" s="110">
        <v>1</v>
      </c>
      <c r="E13" s="111">
        <v>10.6</v>
      </c>
      <c r="F13" s="112">
        <v>18.149999999999999</v>
      </c>
      <c r="G13" s="110">
        <v>8</v>
      </c>
      <c r="H13" s="110">
        <v>365</v>
      </c>
      <c r="I13" s="77">
        <f>+G13*H13</f>
        <v>2920</v>
      </c>
      <c r="J13" s="80">
        <f>IFERROR((($C13/$E13)*$I13*$D13*อ้างอิง!$G$21/1000),0)</f>
        <v>3250.1913962264148</v>
      </c>
      <c r="K13" s="80">
        <f>IFERROR(($C13/((-0.02*$F13^2)+(1.12*$F13)))*$I13*$D13*อ้างอิง!$G$21/1000,0)</f>
        <v>2507.5078004738143</v>
      </c>
      <c r="L13" s="81">
        <f>+J13-K13</f>
        <v>742.68359575260047</v>
      </c>
      <c r="M13" s="75"/>
    </row>
    <row r="14" spans="1:13" ht="39" customHeight="1">
      <c r="A14" s="74"/>
      <c r="B14" s="76">
        <v>2</v>
      </c>
      <c r="C14" s="109"/>
      <c r="D14" s="110"/>
      <c r="E14" s="111"/>
      <c r="F14" s="112"/>
      <c r="G14" s="110"/>
      <c r="H14" s="110"/>
      <c r="I14" s="77">
        <f t="shared" ref="I14:I62" si="0">+G14*H14</f>
        <v>0</v>
      </c>
      <c r="J14" s="80">
        <f>IFERROR((($C14/$E14)*$I14*$D14*อ้างอิง!$G$21/1000),0)</f>
        <v>0</v>
      </c>
      <c r="K14" s="80">
        <f>IFERROR(($C14/((-0.02*$F14^2)+(1.12*$F14)))*$I14*$D14*อ้างอิง!$G$21/1000,0)</f>
        <v>0</v>
      </c>
      <c r="L14" s="81">
        <f t="shared" ref="L14:L62" si="1">+J14-K14</f>
        <v>0</v>
      </c>
      <c r="M14" s="75"/>
    </row>
    <row r="15" spans="1:13" ht="44.4" customHeight="1">
      <c r="A15" s="74"/>
      <c r="B15" s="76">
        <v>3</v>
      </c>
      <c r="C15" s="109"/>
      <c r="D15" s="110"/>
      <c r="E15" s="110"/>
      <c r="F15" s="109"/>
      <c r="G15" s="110"/>
      <c r="H15" s="110"/>
      <c r="I15" s="77">
        <f t="shared" si="0"/>
        <v>0</v>
      </c>
      <c r="J15" s="80">
        <f>IFERROR((($C15/$E15)*$I15*$D15*อ้างอิง!$G$21/1000),0)</f>
        <v>0</v>
      </c>
      <c r="K15" s="80">
        <f>IFERROR(($C15/((-0.02*$F15^2)+(1.12*$F15)))*$I15*$D15*อ้างอิง!$G$21/1000,0)</f>
        <v>0</v>
      </c>
      <c r="L15" s="81">
        <f t="shared" si="1"/>
        <v>0</v>
      </c>
      <c r="M15" s="75"/>
    </row>
    <row r="16" spans="1:13" ht="39" customHeight="1">
      <c r="A16" s="74"/>
      <c r="B16" s="76">
        <v>4</v>
      </c>
      <c r="C16" s="109"/>
      <c r="D16" s="110"/>
      <c r="E16" s="110"/>
      <c r="F16" s="109"/>
      <c r="G16" s="110"/>
      <c r="H16" s="110"/>
      <c r="I16" s="77">
        <f t="shared" ref="I16:I58" si="2">+G16*H16</f>
        <v>0</v>
      </c>
      <c r="J16" s="80">
        <f>IFERROR((($C16/$E16)*$I16*$D16*อ้างอิง!$G$21/1000),0)</f>
        <v>0</v>
      </c>
      <c r="K16" s="80">
        <f>IFERROR(($C16/((-0.02*$F16^2)+(1.12*$F16)))*$I16*$D16*อ้างอิง!$G$21/1000,0)</f>
        <v>0</v>
      </c>
      <c r="L16" s="81">
        <f t="shared" si="1"/>
        <v>0</v>
      </c>
      <c r="M16" s="75"/>
    </row>
    <row r="17" spans="1:13" ht="39" customHeight="1">
      <c r="A17" s="74"/>
      <c r="B17" s="76">
        <v>5</v>
      </c>
      <c r="C17" s="109"/>
      <c r="D17" s="110"/>
      <c r="E17" s="110"/>
      <c r="F17" s="109"/>
      <c r="G17" s="110"/>
      <c r="H17" s="110"/>
      <c r="I17" s="77">
        <f t="shared" si="2"/>
        <v>0</v>
      </c>
      <c r="J17" s="80">
        <f>IFERROR((($C17/$E17)*$I17*$D17*อ้างอิง!$G$21/1000),0)</f>
        <v>0</v>
      </c>
      <c r="K17" s="80">
        <f>IFERROR(($C17/((-0.02*$F17^2)+(1.12*$F17)))*$I17*$D17*อ้างอิง!$G$21/1000,0)</f>
        <v>0</v>
      </c>
      <c r="L17" s="81">
        <f t="shared" si="1"/>
        <v>0</v>
      </c>
      <c r="M17" s="75"/>
    </row>
    <row r="18" spans="1:13" ht="39" customHeight="1">
      <c r="A18" s="74"/>
      <c r="B18" s="76">
        <v>6</v>
      </c>
      <c r="C18" s="109"/>
      <c r="D18" s="110"/>
      <c r="E18" s="110"/>
      <c r="F18" s="109"/>
      <c r="G18" s="110"/>
      <c r="H18" s="110"/>
      <c r="I18" s="77">
        <f t="shared" si="2"/>
        <v>0</v>
      </c>
      <c r="J18" s="80">
        <f>IFERROR((($C18/$E18)*$I18*$D18*อ้างอิง!$G$21/1000),0)</f>
        <v>0</v>
      </c>
      <c r="K18" s="80">
        <f>IFERROR(($C18/((-0.02*$F18^2)+(1.12*$F18)))*$I18*$D18*อ้างอิง!$G$21/1000,0)</f>
        <v>0</v>
      </c>
      <c r="L18" s="81">
        <f t="shared" si="1"/>
        <v>0</v>
      </c>
      <c r="M18" s="75"/>
    </row>
    <row r="19" spans="1:13" ht="39" customHeight="1">
      <c r="A19" s="74"/>
      <c r="B19" s="76">
        <v>7</v>
      </c>
      <c r="C19" s="109"/>
      <c r="D19" s="110"/>
      <c r="E19" s="110"/>
      <c r="F19" s="109"/>
      <c r="G19" s="110"/>
      <c r="H19" s="110"/>
      <c r="I19" s="77">
        <f t="shared" si="2"/>
        <v>0</v>
      </c>
      <c r="J19" s="80">
        <f>IFERROR((($C19/$E19)*$I19*$D19*อ้างอิง!$G$21/1000),0)</f>
        <v>0</v>
      </c>
      <c r="K19" s="80">
        <f>IFERROR(($C19/((-0.02*$F19^2)+(1.12*$F19)))*$I19*$D19*อ้างอิง!$G$21/1000,0)</f>
        <v>0</v>
      </c>
      <c r="L19" s="81">
        <f t="shared" si="1"/>
        <v>0</v>
      </c>
      <c r="M19" s="75"/>
    </row>
    <row r="20" spans="1:13" ht="39" customHeight="1">
      <c r="A20" s="74"/>
      <c r="B20" s="76">
        <v>8</v>
      </c>
      <c r="C20" s="109"/>
      <c r="D20" s="110"/>
      <c r="E20" s="110"/>
      <c r="F20" s="109"/>
      <c r="G20" s="110"/>
      <c r="H20" s="110"/>
      <c r="I20" s="77">
        <f t="shared" si="2"/>
        <v>0</v>
      </c>
      <c r="J20" s="80">
        <f>IFERROR((($C20/$E20)*$I20*$D20*อ้างอิง!$G$21/1000),0)</f>
        <v>0</v>
      </c>
      <c r="K20" s="80">
        <f>IFERROR(($C20/((-0.02*$F20^2)+(1.12*$F20)))*$I20*$D20*อ้างอิง!$G$21/1000,0)</f>
        <v>0</v>
      </c>
      <c r="L20" s="81">
        <f t="shared" si="1"/>
        <v>0</v>
      </c>
      <c r="M20" s="75"/>
    </row>
    <row r="21" spans="1:13" ht="39" customHeight="1">
      <c r="A21" s="74"/>
      <c r="B21" s="76">
        <v>9</v>
      </c>
      <c r="C21" s="109"/>
      <c r="D21" s="110"/>
      <c r="E21" s="110"/>
      <c r="F21" s="109"/>
      <c r="G21" s="110"/>
      <c r="H21" s="110"/>
      <c r="I21" s="77">
        <f t="shared" si="2"/>
        <v>0</v>
      </c>
      <c r="J21" s="80">
        <f>IFERROR((($C21/$E21)*$I21*$D21*อ้างอิง!$G$21/1000),0)</f>
        <v>0</v>
      </c>
      <c r="K21" s="80">
        <f>IFERROR(($C21/((-0.02*$F21^2)+(1.12*$F21)))*$I21*$D21*อ้างอิง!$G$21/1000,0)</f>
        <v>0</v>
      </c>
      <c r="L21" s="81">
        <f t="shared" si="1"/>
        <v>0</v>
      </c>
      <c r="M21" s="75"/>
    </row>
    <row r="22" spans="1:13" ht="39" customHeight="1">
      <c r="A22" s="74"/>
      <c r="B22" s="76">
        <v>10</v>
      </c>
      <c r="C22" s="109"/>
      <c r="D22" s="110"/>
      <c r="E22" s="110"/>
      <c r="F22" s="109"/>
      <c r="G22" s="110"/>
      <c r="H22" s="110"/>
      <c r="I22" s="77">
        <f t="shared" si="2"/>
        <v>0</v>
      </c>
      <c r="J22" s="80">
        <f>IFERROR((($C22/$E22)*$I22*$D22*อ้างอิง!$G$21/1000),0)</f>
        <v>0</v>
      </c>
      <c r="K22" s="80">
        <f>IFERROR(($C22/((-0.02*$F22^2)+(1.12*$F22)))*$I22*$D22*อ้างอิง!$G$21/1000,0)</f>
        <v>0</v>
      </c>
      <c r="L22" s="81">
        <f t="shared" si="1"/>
        <v>0</v>
      </c>
      <c r="M22" s="75"/>
    </row>
    <row r="23" spans="1:13" ht="39" customHeight="1">
      <c r="A23" s="74"/>
      <c r="B23" s="76">
        <v>11</v>
      </c>
      <c r="C23" s="109"/>
      <c r="D23" s="110"/>
      <c r="E23" s="110"/>
      <c r="F23" s="109"/>
      <c r="G23" s="110"/>
      <c r="H23" s="110"/>
      <c r="I23" s="77">
        <f t="shared" si="2"/>
        <v>0</v>
      </c>
      <c r="J23" s="80">
        <f>IFERROR((($C23/$E23)*$I23*$D23*อ้างอิง!$G$21/1000),0)</f>
        <v>0</v>
      </c>
      <c r="K23" s="80">
        <f>IFERROR(($C23/((-0.02*$F23^2)+(1.12*$F23)))*$I23*$D23*อ้างอิง!$G$21/1000,0)</f>
        <v>0</v>
      </c>
      <c r="L23" s="81">
        <f t="shared" si="1"/>
        <v>0</v>
      </c>
      <c r="M23" s="75"/>
    </row>
    <row r="24" spans="1:13" ht="39" customHeight="1">
      <c r="A24" s="74"/>
      <c r="B24" s="76">
        <v>12</v>
      </c>
      <c r="C24" s="109"/>
      <c r="D24" s="110"/>
      <c r="E24" s="110"/>
      <c r="F24" s="109"/>
      <c r="G24" s="110"/>
      <c r="H24" s="110"/>
      <c r="I24" s="77">
        <f t="shared" si="2"/>
        <v>0</v>
      </c>
      <c r="J24" s="80">
        <f>IFERROR((($C24/$E24)*$I24*$D24*อ้างอิง!$G$21/1000),0)</f>
        <v>0</v>
      </c>
      <c r="K24" s="80">
        <f>IFERROR(($C24/((-0.02*$F24^2)+(1.12*$F24)))*$I24*$D24*อ้างอิง!$G$21/1000,0)</f>
        <v>0</v>
      </c>
      <c r="L24" s="81">
        <f t="shared" si="1"/>
        <v>0</v>
      </c>
      <c r="M24" s="75"/>
    </row>
    <row r="25" spans="1:13" ht="39" customHeight="1">
      <c r="A25" s="74"/>
      <c r="B25" s="76">
        <v>13</v>
      </c>
      <c r="C25" s="109"/>
      <c r="D25" s="110"/>
      <c r="E25" s="110"/>
      <c r="F25" s="109"/>
      <c r="G25" s="110"/>
      <c r="H25" s="110"/>
      <c r="I25" s="77">
        <f t="shared" si="2"/>
        <v>0</v>
      </c>
      <c r="J25" s="80">
        <f>IFERROR((($C25/$E25)*$I25*$D25*อ้างอิง!$G$21/1000),0)</f>
        <v>0</v>
      </c>
      <c r="K25" s="80">
        <f>IFERROR(($C25/((-0.02*$F25^2)+(1.12*$F25)))*$I25*$D25*อ้างอิง!$G$21/1000,0)</f>
        <v>0</v>
      </c>
      <c r="L25" s="81">
        <f t="shared" si="1"/>
        <v>0</v>
      </c>
      <c r="M25" s="75"/>
    </row>
    <row r="26" spans="1:13" ht="39" customHeight="1">
      <c r="A26" s="74"/>
      <c r="B26" s="76">
        <v>14</v>
      </c>
      <c r="C26" s="109"/>
      <c r="D26" s="110"/>
      <c r="E26" s="110"/>
      <c r="F26" s="109"/>
      <c r="G26" s="110"/>
      <c r="H26" s="110"/>
      <c r="I26" s="77">
        <f t="shared" ref="I26:I36" si="3">+G26*H26</f>
        <v>0</v>
      </c>
      <c r="J26" s="80">
        <f>IFERROR((($C26/$E26)*$I26*$D26*อ้างอิง!$G$21/1000),0)</f>
        <v>0</v>
      </c>
      <c r="K26" s="80">
        <f>IFERROR(($C26/((-0.02*$F26^2)+(1.12*$F26)))*$I26*$D26*อ้างอิง!$G$21/1000,0)</f>
        <v>0</v>
      </c>
      <c r="L26" s="81">
        <f t="shared" si="1"/>
        <v>0</v>
      </c>
      <c r="M26" s="75"/>
    </row>
    <row r="27" spans="1:13" ht="39" customHeight="1">
      <c r="A27" s="74"/>
      <c r="B27" s="76">
        <v>15</v>
      </c>
      <c r="C27" s="109"/>
      <c r="D27" s="110"/>
      <c r="E27" s="110"/>
      <c r="F27" s="109"/>
      <c r="G27" s="110"/>
      <c r="H27" s="110"/>
      <c r="I27" s="77">
        <f t="shared" si="3"/>
        <v>0</v>
      </c>
      <c r="J27" s="80">
        <f>IFERROR((($C27/$E27)*$I27*$D27*อ้างอิง!$G$21/1000),0)</f>
        <v>0</v>
      </c>
      <c r="K27" s="80">
        <f>IFERROR(($C27/((-0.02*$F27^2)+(1.12*$F27)))*$I27*$D27*อ้างอิง!$G$21/1000,0)</f>
        <v>0</v>
      </c>
      <c r="L27" s="81">
        <f t="shared" si="1"/>
        <v>0</v>
      </c>
      <c r="M27" s="75"/>
    </row>
    <row r="28" spans="1:13" ht="39" customHeight="1">
      <c r="A28" s="74"/>
      <c r="B28" s="76">
        <v>16</v>
      </c>
      <c r="C28" s="109"/>
      <c r="D28" s="110"/>
      <c r="E28" s="110"/>
      <c r="F28" s="109"/>
      <c r="G28" s="110"/>
      <c r="H28" s="110"/>
      <c r="I28" s="77">
        <f t="shared" si="3"/>
        <v>0</v>
      </c>
      <c r="J28" s="80">
        <f>IFERROR((($C28/$E28)*$I28*$D28*อ้างอิง!$G$21/1000),0)</f>
        <v>0</v>
      </c>
      <c r="K28" s="80">
        <f>IFERROR(($C28/((-0.02*$F28^2)+(1.12*$F28)))*$I28*$D28*อ้างอิง!$G$21/1000,0)</f>
        <v>0</v>
      </c>
      <c r="L28" s="81">
        <f t="shared" si="1"/>
        <v>0</v>
      </c>
      <c r="M28" s="75"/>
    </row>
    <row r="29" spans="1:13" ht="39" customHeight="1">
      <c r="A29" s="74"/>
      <c r="B29" s="76">
        <v>17</v>
      </c>
      <c r="C29" s="109"/>
      <c r="D29" s="110"/>
      <c r="E29" s="110"/>
      <c r="F29" s="109"/>
      <c r="G29" s="110"/>
      <c r="H29" s="110"/>
      <c r="I29" s="77">
        <f t="shared" si="3"/>
        <v>0</v>
      </c>
      <c r="J29" s="80">
        <f>IFERROR((($C29/$E29)*$I29*$D29*อ้างอิง!$G$21/1000),0)</f>
        <v>0</v>
      </c>
      <c r="K29" s="80">
        <f>IFERROR(($C29/((-0.02*$F29^2)+(1.12*$F29)))*$I29*$D29*อ้างอิง!$G$21/1000,0)</f>
        <v>0</v>
      </c>
      <c r="L29" s="81">
        <f t="shared" si="1"/>
        <v>0</v>
      </c>
      <c r="M29" s="75"/>
    </row>
    <row r="30" spans="1:13" ht="39" customHeight="1">
      <c r="A30" s="74"/>
      <c r="B30" s="76">
        <v>18</v>
      </c>
      <c r="C30" s="109"/>
      <c r="D30" s="110"/>
      <c r="E30" s="110"/>
      <c r="F30" s="109"/>
      <c r="G30" s="110"/>
      <c r="H30" s="110"/>
      <c r="I30" s="77">
        <f t="shared" si="3"/>
        <v>0</v>
      </c>
      <c r="J30" s="80">
        <f>IFERROR((($C30/$E30)*$I30*$D30*อ้างอิง!$G$21/1000),0)</f>
        <v>0</v>
      </c>
      <c r="K30" s="80">
        <f>IFERROR(($C30/((-0.02*$F30^2)+(1.12*$F30)))*$I30*$D30*อ้างอิง!$G$21/1000,0)</f>
        <v>0</v>
      </c>
      <c r="L30" s="81">
        <f t="shared" si="1"/>
        <v>0</v>
      </c>
      <c r="M30" s="75"/>
    </row>
    <row r="31" spans="1:13" ht="39" customHeight="1">
      <c r="A31" s="74"/>
      <c r="B31" s="76">
        <v>19</v>
      </c>
      <c r="C31" s="109"/>
      <c r="D31" s="110"/>
      <c r="E31" s="110"/>
      <c r="F31" s="109"/>
      <c r="G31" s="110"/>
      <c r="H31" s="110"/>
      <c r="I31" s="77">
        <f t="shared" si="3"/>
        <v>0</v>
      </c>
      <c r="J31" s="80">
        <f>IFERROR((($C31/$E31)*$I31*$D31*อ้างอิง!$G$21/1000),0)</f>
        <v>0</v>
      </c>
      <c r="K31" s="80">
        <f>IFERROR(($C31/((-0.02*$F31^2)+(1.12*$F31)))*$I31*$D31*อ้างอิง!$G$21/1000,0)</f>
        <v>0</v>
      </c>
      <c r="L31" s="81">
        <f t="shared" si="1"/>
        <v>0</v>
      </c>
      <c r="M31" s="75"/>
    </row>
    <row r="32" spans="1:13" ht="39" customHeight="1">
      <c r="A32" s="74"/>
      <c r="B32" s="76">
        <v>20</v>
      </c>
      <c r="C32" s="109"/>
      <c r="D32" s="110"/>
      <c r="E32" s="110"/>
      <c r="F32" s="109"/>
      <c r="G32" s="110"/>
      <c r="H32" s="110"/>
      <c r="I32" s="77">
        <f t="shared" si="3"/>
        <v>0</v>
      </c>
      <c r="J32" s="80">
        <f>IFERROR((($C32/$E32)*$I32*$D32*อ้างอิง!$G$21/1000),0)</f>
        <v>0</v>
      </c>
      <c r="K32" s="80">
        <f>IFERROR(($C32/((-0.02*$F32^2)+(1.12*$F32)))*$I32*$D32*อ้างอิง!$G$21/1000,0)</f>
        <v>0</v>
      </c>
      <c r="L32" s="81">
        <f t="shared" si="1"/>
        <v>0</v>
      </c>
      <c r="M32" s="75"/>
    </row>
    <row r="33" spans="1:13" ht="39" customHeight="1">
      <c r="A33" s="74"/>
      <c r="B33" s="76">
        <v>21</v>
      </c>
      <c r="C33" s="109"/>
      <c r="D33" s="110"/>
      <c r="E33" s="110"/>
      <c r="F33" s="109"/>
      <c r="G33" s="110"/>
      <c r="H33" s="110"/>
      <c r="I33" s="77">
        <f t="shared" si="3"/>
        <v>0</v>
      </c>
      <c r="J33" s="80">
        <f>IFERROR((($C33/$E33)*$I33*$D33*อ้างอิง!$G$21/1000),0)</f>
        <v>0</v>
      </c>
      <c r="K33" s="80">
        <f>IFERROR(($C33/((-0.02*$F33^2)+(1.12*$F33)))*$I33*$D33*อ้างอิง!$G$21/1000,0)</f>
        <v>0</v>
      </c>
      <c r="L33" s="81">
        <f t="shared" si="1"/>
        <v>0</v>
      </c>
      <c r="M33" s="75"/>
    </row>
    <row r="34" spans="1:13" ht="39" customHeight="1">
      <c r="A34" s="74"/>
      <c r="B34" s="76">
        <v>22</v>
      </c>
      <c r="C34" s="109"/>
      <c r="D34" s="110"/>
      <c r="E34" s="110"/>
      <c r="F34" s="109"/>
      <c r="G34" s="110"/>
      <c r="H34" s="110"/>
      <c r="I34" s="77">
        <f t="shared" si="3"/>
        <v>0</v>
      </c>
      <c r="J34" s="80">
        <f>IFERROR((($C34/$E34)*$I34*$D34*อ้างอิง!$G$21/1000),0)</f>
        <v>0</v>
      </c>
      <c r="K34" s="80">
        <f>IFERROR(($C34/((-0.02*$F34^2)+(1.12*$F34)))*$I34*$D34*อ้างอิง!$G$21/1000,0)</f>
        <v>0</v>
      </c>
      <c r="L34" s="81">
        <f t="shared" si="1"/>
        <v>0</v>
      </c>
      <c r="M34" s="75"/>
    </row>
    <row r="35" spans="1:13" ht="39" customHeight="1">
      <c r="A35" s="74"/>
      <c r="B35" s="76">
        <v>23</v>
      </c>
      <c r="C35" s="109"/>
      <c r="D35" s="110"/>
      <c r="E35" s="110"/>
      <c r="F35" s="109"/>
      <c r="G35" s="110"/>
      <c r="H35" s="110"/>
      <c r="I35" s="77">
        <f t="shared" si="3"/>
        <v>0</v>
      </c>
      <c r="J35" s="80">
        <f>IFERROR((($C35/$E35)*$I35*$D35*อ้างอิง!$G$21/1000),0)</f>
        <v>0</v>
      </c>
      <c r="K35" s="80">
        <f>IFERROR(($C35/((-0.02*$F35^2)+(1.12*$F35)))*$I35*$D35*อ้างอิง!$G$21/1000,0)</f>
        <v>0</v>
      </c>
      <c r="L35" s="81">
        <f t="shared" si="1"/>
        <v>0</v>
      </c>
      <c r="M35" s="75"/>
    </row>
    <row r="36" spans="1:13" ht="39" customHeight="1">
      <c r="A36" s="74"/>
      <c r="B36" s="76">
        <v>24</v>
      </c>
      <c r="C36" s="109"/>
      <c r="D36" s="110"/>
      <c r="E36" s="110"/>
      <c r="F36" s="109"/>
      <c r="G36" s="110"/>
      <c r="H36" s="110"/>
      <c r="I36" s="77">
        <f t="shared" si="3"/>
        <v>0</v>
      </c>
      <c r="J36" s="80">
        <f>IFERROR((($C36/$E36)*$I36*$D36*อ้างอิง!$G$21/1000),0)</f>
        <v>0</v>
      </c>
      <c r="K36" s="80">
        <f>IFERROR(($C36/((-0.02*$F36^2)+(1.12*$F36)))*$I36*$D36*อ้างอิง!$G$21/1000,0)</f>
        <v>0</v>
      </c>
      <c r="L36" s="81">
        <f t="shared" si="1"/>
        <v>0</v>
      </c>
      <c r="M36" s="75"/>
    </row>
    <row r="37" spans="1:13" ht="39" customHeight="1">
      <c r="A37" s="74"/>
      <c r="B37" s="76">
        <v>25</v>
      </c>
      <c r="C37" s="109"/>
      <c r="D37" s="110"/>
      <c r="E37" s="110"/>
      <c r="F37" s="109"/>
      <c r="G37" s="110"/>
      <c r="H37" s="110"/>
      <c r="I37" s="77">
        <f t="shared" ref="I37:I53" si="4">+G37*H37</f>
        <v>0</v>
      </c>
      <c r="J37" s="80">
        <f>IFERROR((($C37/$E37)*$I37*$D37*อ้างอิง!$G$21/1000),0)</f>
        <v>0</v>
      </c>
      <c r="K37" s="80">
        <f>IFERROR(($C37/((-0.02*$F37^2)+(1.12*$F37)))*$I37*$D37*อ้างอิง!$G$21/1000,0)</f>
        <v>0</v>
      </c>
      <c r="L37" s="81">
        <f t="shared" si="1"/>
        <v>0</v>
      </c>
      <c r="M37" s="75"/>
    </row>
    <row r="38" spans="1:13" ht="39" customHeight="1">
      <c r="A38" s="74"/>
      <c r="B38" s="76">
        <v>26</v>
      </c>
      <c r="C38" s="109"/>
      <c r="D38" s="110"/>
      <c r="E38" s="110"/>
      <c r="F38" s="109"/>
      <c r="G38" s="110"/>
      <c r="H38" s="110"/>
      <c r="I38" s="77">
        <f t="shared" si="4"/>
        <v>0</v>
      </c>
      <c r="J38" s="80">
        <f>IFERROR((($C38/$E38)*$I38*$D38*อ้างอิง!$G$21/1000),0)</f>
        <v>0</v>
      </c>
      <c r="K38" s="80">
        <f>IFERROR(($C38/((-0.02*$F38^2)+(1.12*$F38)))*$I38*$D38*อ้างอิง!$G$21/1000,0)</f>
        <v>0</v>
      </c>
      <c r="L38" s="81">
        <f t="shared" si="1"/>
        <v>0</v>
      </c>
      <c r="M38" s="75"/>
    </row>
    <row r="39" spans="1:13" ht="39" customHeight="1">
      <c r="A39" s="74"/>
      <c r="B39" s="76">
        <v>27</v>
      </c>
      <c r="C39" s="109"/>
      <c r="D39" s="110"/>
      <c r="E39" s="110"/>
      <c r="F39" s="109"/>
      <c r="G39" s="110"/>
      <c r="H39" s="110"/>
      <c r="I39" s="77">
        <f t="shared" si="4"/>
        <v>0</v>
      </c>
      <c r="J39" s="80">
        <f>IFERROR((($C39/$E39)*$I39*$D39*อ้างอิง!$G$21/1000),0)</f>
        <v>0</v>
      </c>
      <c r="K39" s="80">
        <f>IFERROR(($C39/((-0.02*$F39^2)+(1.12*$F39)))*$I39*$D39*อ้างอิง!$G$21/1000,0)</f>
        <v>0</v>
      </c>
      <c r="L39" s="81">
        <f t="shared" si="1"/>
        <v>0</v>
      </c>
      <c r="M39" s="75"/>
    </row>
    <row r="40" spans="1:13" ht="39" customHeight="1">
      <c r="A40" s="74"/>
      <c r="B40" s="76">
        <v>28</v>
      </c>
      <c r="C40" s="109"/>
      <c r="D40" s="110"/>
      <c r="E40" s="110"/>
      <c r="F40" s="109"/>
      <c r="G40" s="110"/>
      <c r="H40" s="110"/>
      <c r="I40" s="77">
        <f t="shared" si="4"/>
        <v>0</v>
      </c>
      <c r="J40" s="80">
        <f>IFERROR((($C40/$E40)*$I40*$D40*อ้างอิง!$G$21/1000),0)</f>
        <v>0</v>
      </c>
      <c r="K40" s="80">
        <f>IFERROR(($C40/((-0.02*$F40^2)+(1.12*$F40)))*$I40*$D40*อ้างอิง!$G$21/1000,0)</f>
        <v>0</v>
      </c>
      <c r="L40" s="81">
        <f t="shared" si="1"/>
        <v>0</v>
      </c>
      <c r="M40" s="75"/>
    </row>
    <row r="41" spans="1:13" ht="39" customHeight="1">
      <c r="A41" s="74"/>
      <c r="B41" s="76">
        <v>29</v>
      </c>
      <c r="C41" s="109"/>
      <c r="D41" s="110"/>
      <c r="E41" s="110"/>
      <c r="F41" s="109"/>
      <c r="G41" s="110"/>
      <c r="H41" s="110"/>
      <c r="I41" s="77">
        <f t="shared" si="4"/>
        <v>0</v>
      </c>
      <c r="J41" s="80">
        <f>IFERROR((($C41/$E41)*$I41*$D41*อ้างอิง!$G$21/1000),0)</f>
        <v>0</v>
      </c>
      <c r="K41" s="80">
        <f>IFERROR(($C41/((-0.02*$F41^2)+(1.12*$F41)))*$I41*$D41*อ้างอิง!$G$21/1000,0)</f>
        <v>0</v>
      </c>
      <c r="L41" s="81">
        <f t="shared" si="1"/>
        <v>0</v>
      </c>
      <c r="M41" s="75"/>
    </row>
    <row r="42" spans="1:13" ht="39" customHeight="1">
      <c r="A42" s="74"/>
      <c r="B42" s="76">
        <v>30</v>
      </c>
      <c r="C42" s="109"/>
      <c r="D42" s="110"/>
      <c r="E42" s="110"/>
      <c r="F42" s="109"/>
      <c r="G42" s="110"/>
      <c r="H42" s="110"/>
      <c r="I42" s="77">
        <f t="shared" si="4"/>
        <v>0</v>
      </c>
      <c r="J42" s="80">
        <f>IFERROR((($C42/$E42)*$I42*$D42*อ้างอิง!$G$21/1000),0)</f>
        <v>0</v>
      </c>
      <c r="K42" s="80">
        <f>IFERROR(($C42/((-0.02*$F42^2)+(1.12*$F42)))*$I42*$D42*อ้างอิง!$G$21/1000,0)</f>
        <v>0</v>
      </c>
      <c r="L42" s="81">
        <f t="shared" si="1"/>
        <v>0</v>
      </c>
      <c r="M42" s="75"/>
    </row>
    <row r="43" spans="1:13" ht="39" customHeight="1">
      <c r="A43" s="74"/>
      <c r="B43" s="76">
        <v>31</v>
      </c>
      <c r="C43" s="109"/>
      <c r="D43" s="110"/>
      <c r="E43" s="110"/>
      <c r="F43" s="109"/>
      <c r="G43" s="110"/>
      <c r="H43" s="110"/>
      <c r="I43" s="77">
        <f t="shared" ref="I43:I52" si="5">+G43*H43</f>
        <v>0</v>
      </c>
      <c r="J43" s="80">
        <f>IFERROR((($C43/$E43)*$I43*$D43*อ้างอิง!$G$21/1000),0)</f>
        <v>0</v>
      </c>
      <c r="K43" s="80">
        <f>IFERROR(($C43/((-0.02*$F43^2)+(1.12*$F43)))*$I43*$D43*อ้างอิง!$G$21/1000,0)</f>
        <v>0</v>
      </c>
      <c r="L43" s="81">
        <f t="shared" si="1"/>
        <v>0</v>
      </c>
      <c r="M43" s="75"/>
    </row>
    <row r="44" spans="1:13" ht="39" customHeight="1">
      <c r="A44" s="74"/>
      <c r="B44" s="76">
        <v>32</v>
      </c>
      <c r="C44" s="109"/>
      <c r="D44" s="110"/>
      <c r="E44" s="110"/>
      <c r="F44" s="109"/>
      <c r="G44" s="110"/>
      <c r="H44" s="110"/>
      <c r="I44" s="77">
        <f t="shared" si="5"/>
        <v>0</v>
      </c>
      <c r="J44" s="80">
        <f>IFERROR((($C44/$E44)*$I44*$D44*อ้างอิง!$G$21/1000),0)</f>
        <v>0</v>
      </c>
      <c r="K44" s="80">
        <f>IFERROR(($C44/((-0.02*$F44^2)+(1.12*$F44)))*$I44*$D44*อ้างอิง!$G$21/1000,0)</f>
        <v>0</v>
      </c>
      <c r="L44" s="81">
        <f t="shared" si="1"/>
        <v>0</v>
      </c>
      <c r="M44" s="75"/>
    </row>
    <row r="45" spans="1:13" ht="39" customHeight="1">
      <c r="A45" s="74"/>
      <c r="B45" s="76">
        <v>33</v>
      </c>
      <c r="C45" s="109"/>
      <c r="D45" s="110"/>
      <c r="E45" s="110"/>
      <c r="F45" s="109"/>
      <c r="G45" s="110"/>
      <c r="H45" s="110"/>
      <c r="I45" s="77">
        <f t="shared" si="5"/>
        <v>0</v>
      </c>
      <c r="J45" s="80">
        <f>IFERROR((($C45/$E45)*$I45*$D45*อ้างอิง!$G$21/1000),0)</f>
        <v>0</v>
      </c>
      <c r="K45" s="80">
        <f>IFERROR(($C45/((-0.02*$F45^2)+(1.12*$F45)))*$I45*$D45*อ้างอิง!$G$21/1000,0)</f>
        <v>0</v>
      </c>
      <c r="L45" s="81">
        <f t="shared" si="1"/>
        <v>0</v>
      </c>
      <c r="M45" s="75"/>
    </row>
    <row r="46" spans="1:13" ht="39" customHeight="1">
      <c r="A46" s="74"/>
      <c r="B46" s="76">
        <v>34</v>
      </c>
      <c r="C46" s="109"/>
      <c r="D46" s="110"/>
      <c r="E46" s="110"/>
      <c r="F46" s="109"/>
      <c r="G46" s="110"/>
      <c r="H46" s="110"/>
      <c r="I46" s="77">
        <f t="shared" si="5"/>
        <v>0</v>
      </c>
      <c r="J46" s="80">
        <f>IFERROR((($C46/$E46)*$I46*$D46*อ้างอิง!$G$21/1000),0)</f>
        <v>0</v>
      </c>
      <c r="K46" s="80">
        <f>IFERROR(($C46/((-0.02*$F46^2)+(1.12*$F46)))*$I46*$D46*อ้างอิง!$G$21/1000,0)</f>
        <v>0</v>
      </c>
      <c r="L46" s="81">
        <f t="shared" si="1"/>
        <v>0</v>
      </c>
      <c r="M46" s="75"/>
    </row>
    <row r="47" spans="1:13" ht="39" customHeight="1">
      <c r="A47" s="74"/>
      <c r="B47" s="76">
        <v>35</v>
      </c>
      <c r="C47" s="109"/>
      <c r="D47" s="110"/>
      <c r="E47" s="110"/>
      <c r="F47" s="109"/>
      <c r="G47" s="110"/>
      <c r="H47" s="110"/>
      <c r="I47" s="77">
        <f t="shared" si="5"/>
        <v>0</v>
      </c>
      <c r="J47" s="80">
        <f>IFERROR((($C47/$E47)*$I47*$D47*อ้างอิง!$G$21/1000),0)</f>
        <v>0</v>
      </c>
      <c r="K47" s="80">
        <f>IFERROR(($C47/((-0.02*$F47^2)+(1.12*$F47)))*$I47*$D47*อ้างอิง!$G$21/1000,0)</f>
        <v>0</v>
      </c>
      <c r="L47" s="81">
        <f t="shared" si="1"/>
        <v>0</v>
      </c>
      <c r="M47" s="75"/>
    </row>
    <row r="48" spans="1:13" ht="39" customHeight="1">
      <c r="A48" s="74"/>
      <c r="B48" s="76">
        <v>36</v>
      </c>
      <c r="C48" s="109"/>
      <c r="D48" s="110"/>
      <c r="E48" s="110"/>
      <c r="F48" s="109"/>
      <c r="G48" s="110"/>
      <c r="H48" s="110"/>
      <c r="I48" s="77">
        <f t="shared" si="5"/>
        <v>0</v>
      </c>
      <c r="J48" s="80">
        <f>IFERROR((($C48/$E48)*$I48*$D48*อ้างอิง!$G$21/1000),0)</f>
        <v>0</v>
      </c>
      <c r="K48" s="80">
        <f>IFERROR(($C48/((-0.02*$F48^2)+(1.12*$F48)))*$I48*$D48*อ้างอิง!$G$21/1000,0)</f>
        <v>0</v>
      </c>
      <c r="L48" s="81">
        <f t="shared" si="1"/>
        <v>0</v>
      </c>
      <c r="M48" s="75"/>
    </row>
    <row r="49" spans="1:13" ht="39" customHeight="1">
      <c r="A49" s="74"/>
      <c r="B49" s="76">
        <v>37</v>
      </c>
      <c r="C49" s="109"/>
      <c r="D49" s="110"/>
      <c r="E49" s="110"/>
      <c r="F49" s="109"/>
      <c r="G49" s="110"/>
      <c r="H49" s="110"/>
      <c r="I49" s="77">
        <f t="shared" si="5"/>
        <v>0</v>
      </c>
      <c r="J49" s="80">
        <f>IFERROR((($C49/$E49)*$I49*$D49*อ้างอิง!$G$21/1000),0)</f>
        <v>0</v>
      </c>
      <c r="K49" s="80">
        <f>IFERROR(($C49/((-0.02*$F49^2)+(1.12*$F49)))*$I49*$D49*อ้างอิง!$G$21/1000,0)</f>
        <v>0</v>
      </c>
      <c r="L49" s="81">
        <f t="shared" si="1"/>
        <v>0</v>
      </c>
      <c r="M49" s="75"/>
    </row>
    <row r="50" spans="1:13" ht="39" customHeight="1">
      <c r="A50" s="74"/>
      <c r="B50" s="76">
        <v>38</v>
      </c>
      <c r="C50" s="109"/>
      <c r="D50" s="110"/>
      <c r="E50" s="110"/>
      <c r="F50" s="109"/>
      <c r="G50" s="110"/>
      <c r="H50" s="110"/>
      <c r="I50" s="77">
        <f t="shared" si="5"/>
        <v>0</v>
      </c>
      <c r="J50" s="80">
        <f>IFERROR((($C50/$E50)*$I50*$D50*อ้างอิง!$G$21/1000),0)</f>
        <v>0</v>
      </c>
      <c r="K50" s="80">
        <f>IFERROR(($C50/((-0.02*$F50^2)+(1.12*$F50)))*$I50*$D50*อ้างอิง!$G$21/1000,0)</f>
        <v>0</v>
      </c>
      <c r="L50" s="81">
        <f t="shared" si="1"/>
        <v>0</v>
      </c>
      <c r="M50" s="75"/>
    </row>
    <row r="51" spans="1:13" ht="39" customHeight="1">
      <c r="A51" s="74"/>
      <c r="B51" s="76">
        <v>39</v>
      </c>
      <c r="C51" s="109"/>
      <c r="D51" s="110"/>
      <c r="E51" s="110"/>
      <c r="F51" s="109"/>
      <c r="G51" s="110"/>
      <c r="H51" s="110"/>
      <c r="I51" s="77">
        <f t="shared" si="5"/>
        <v>0</v>
      </c>
      <c r="J51" s="80">
        <f>IFERROR((($C51/$E51)*$I51*$D51*อ้างอิง!$G$21/1000),0)</f>
        <v>0</v>
      </c>
      <c r="K51" s="80">
        <f>IFERROR(($C51/((-0.02*$F51^2)+(1.12*$F51)))*$I51*$D51*อ้างอิง!$G$21/1000,0)</f>
        <v>0</v>
      </c>
      <c r="L51" s="81">
        <f t="shared" si="1"/>
        <v>0</v>
      </c>
      <c r="M51" s="75"/>
    </row>
    <row r="52" spans="1:13" ht="39" customHeight="1">
      <c r="A52" s="74"/>
      <c r="B52" s="76">
        <v>40</v>
      </c>
      <c r="C52" s="109"/>
      <c r="D52" s="110"/>
      <c r="E52" s="110"/>
      <c r="F52" s="109"/>
      <c r="G52" s="110"/>
      <c r="H52" s="110"/>
      <c r="I52" s="77">
        <f t="shared" si="5"/>
        <v>0</v>
      </c>
      <c r="J52" s="80">
        <f>IFERROR((($C52/$E52)*$I52*$D52*อ้างอิง!$G$21/1000),0)</f>
        <v>0</v>
      </c>
      <c r="K52" s="80">
        <f>IFERROR(($C52/((-0.02*$F52^2)+(1.12*$F52)))*$I52*$D52*อ้างอิง!$G$21/1000,0)</f>
        <v>0</v>
      </c>
      <c r="L52" s="81">
        <f t="shared" si="1"/>
        <v>0</v>
      </c>
      <c r="M52" s="75"/>
    </row>
    <row r="53" spans="1:13" ht="39" customHeight="1">
      <c r="A53" s="74"/>
      <c r="B53" s="76">
        <v>41</v>
      </c>
      <c r="C53" s="109"/>
      <c r="D53" s="110"/>
      <c r="E53" s="110"/>
      <c r="F53" s="109"/>
      <c r="G53" s="110"/>
      <c r="H53" s="110"/>
      <c r="I53" s="77">
        <f t="shared" si="4"/>
        <v>0</v>
      </c>
      <c r="J53" s="80">
        <f>IFERROR((($C53/$E53)*$I53*$D53*อ้างอิง!$G$21/1000),0)</f>
        <v>0</v>
      </c>
      <c r="K53" s="80">
        <f>IFERROR(($C53/((-0.02*$F53^2)+(1.12*$F53)))*$I53*$D53*อ้างอิง!$G$21/1000,0)</f>
        <v>0</v>
      </c>
      <c r="L53" s="81">
        <f t="shared" si="1"/>
        <v>0</v>
      </c>
      <c r="M53" s="75"/>
    </row>
    <row r="54" spans="1:13" ht="39" customHeight="1">
      <c r="A54" s="74"/>
      <c r="B54" s="76">
        <v>42</v>
      </c>
      <c r="C54" s="109"/>
      <c r="D54" s="110"/>
      <c r="E54" s="110"/>
      <c r="F54" s="109"/>
      <c r="G54" s="110"/>
      <c r="H54" s="110"/>
      <c r="I54" s="77">
        <f t="shared" si="2"/>
        <v>0</v>
      </c>
      <c r="J54" s="80">
        <f>IFERROR((($C54/$E54)*$I54*$D54*อ้างอิง!$G$21/1000),0)</f>
        <v>0</v>
      </c>
      <c r="K54" s="80">
        <f>IFERROR(($C54/((-0.02*$F54^2)+(1.12*$F54)))*$I54*$D54*อ้างอิง!$G$21/1000,0)</f>
        <v>0</v>
      </c>
      <c r="L54" s="81">
        <f t="shared" si="1"/>
        <v>0</v>
      </c>
      <c r="M54" s="75"/>
    </row>
    <row r="55" spans="1:13" ht="39" customHeight="1">
      <c r="A55" s="74"/>
      <c r="B55" s="76">
        <v>43</v>
      </c>
      <c r="C55" s="109"/>
      <c r="D55" s="110"/>
      <c r="E55" s="110"/>
      <c r="F55" s="109"/>
      <c r="G55" s="110"/>
      <c r="H55" s="110"/>
      <c r="I55" s="77">
        <f t="shared" si="2"/>
        <v>0</v>
      </c>
      <c r="J55" s="80">
        <f>IFERROR((($C55/$E55)*$I55*$D55*อ้างอิง!$G$21/1000),0)</f>
        <v>0</v>
      </c>
      <c r="K55" s="80">
        <f>IFERROR(($C55/((-0.02*$F55^2)+(1.12*$F55)))*$I55*$D55*อ้างอิง!$G$21/1000,0)</f>
        <v>0</v>
      </c>
      <c r="L55" s="81">
        <f t="shared" si="1"/>
        <v>0</v>
      </c>
      <c r="M55" s="75"/>
    </row>
    <row r="56" spans="1:13" ht="39" customHeight="1">
      <c r="A56" s="74"/>
      <c r="B56" s="76">
        <v>44</v>
      </c>
      <c r="C56" s="109"/>
      <c r="D56" s="110"/>
      <c r="E56" s="110"/>
      <c r="F56" s="109"/>
      <c r="G56" s="110"/>
      <c r="H56" s="110"/>
      <c r="I56" s="77">
        <f t="shared" si="2"/>
        <v>0</v>
      </c>
      <c r="J56" s="80">
        <f>IFERROR((($C56/$E56)*$I56*$D56*อ้างอิง!$G$21/1000),0)</f>
        <v>0</v>
      </c>
      <c r="K56" s="80">
        <f>IFERROR(($C56/((-0.02*$F56^2)+(1.12*$F56)))*$I56*$D56*อ้างอิง!$G$21/1000,0)</f>
        <v>0</v>
      </c>
      <c r="L56" s="81">
        <f t="shared" si="1"/>
        <v>0</v>
      </c>
      <c r="M56" s="75"/>
    </row>
    <row r="57" spans="1:13" ht="39" customHeight="1">
      <c r="A57" s="74"/>
      <c r="B57" s="76">
        <v>45</v>
      </c>
      <c r="C57" s="109"/>
      <c r="D57" s="110"/>
      <c r="E57" s="110"/>
      <c r="F57" s="109"/>
      <c r="G57" s="110"/>
      <c r="H57" s="110"/>
      <c r="I57" s="77">
        <f t="shared" si="2"/>
        <v>0</v>
      </c>
      <c r="J57" s="80">
        <f>IFERROR((($C57/$E57)*$I57*$D57*อ้างอิง!$G$21/1000),0)</f>
        <v>0</v>
      </c>
      <c r="K57" s="80">
        <f>IFERROR(($C57/((-0.02*$F57^2)+(1.12*$F57)))*$I57*$D57*อ้างอิง!$G$21/1000,0)</f>
        <v>0</v>
      </c>
      <c r="L57" s="81">
        <f t="shared" si="1"/>
        <v>0</v>
      </c>
      <c r="M57" s="75"/>
    </row>
    <row r="58" spans="1:13" ht="39" customHeight="1">
      <c r="A58" s="74"/>
      <c r="B58" s="76">
        <v>46</v>
      </c>
      <c r="C58" s="109"/>
      <c r="D58" s="110"/>
      <c r="E58" s="110"/>
      <c r="F58" s="109"/>
      <c r="G58" s="110"/>
      <c r="H58" s="110"/>
      <c r="I58" s="77">
        <f t="shared" si="2"/>
        <v>0</v>
      </c>
      <c r="J58" s="80">
        <f>IFERROR((($C58/$E58)*$I58*$D58*อ้างอิง!$G$21/1000),0)</f>
        <v>0</v>
      </c>
      <c r="K58" s="80">
        <f>IFERROR(($C58/((-0.02*$F58^2)+(1.12*$F58)))*$I58*$D58*อ้างอิง!$G$21/1000,0)</f>
        <v>0</v>
      </c>
      <c r="L58" s="81">
        <f t="shared" si="1"/>
        <v>0</v>
      </c>
      <c r="M58" s="75"/>
    </row>
    <row r="59" spans="1:13" ht="39" customHeight="1">
      <c r="A59" s="74"/>
      <c r="B59" s="76">
        <v>47</v>
      </c>
      <c r="C59" s="109"/>
      <c r="D59" s="110"/>
      <c r="E59" s="110"/>
      <c r="F59" s="109"/>
      <c r="G59" s="110"/>
      <c r="H59" s="110"/>
      <c r="I59" s="77">
        <f t="shared" si="0"/>
        <v>0</v>
      </c>
      <c r="J59" s="80">
        <f>IFERROR((($C59/$E59)*$I59*$D59*อ้างอิง!$G$21/1000),0)</f>
        <v>0</v>
      </c>
      <c r="K59" s="80">
        <f>IFERROR(($C59/((-0.02*$F59^2)+(1.12*$F59)))*$I59*$D59*อ้างอิง!$G$21/1000,0)</f>
        <v>0</v>
      </c>
      <c r="L59" s="81">
        <f t="shared" si="1"/>
        <v>0</v>
      </c>
      <c r="M59" s="75"/>
    </row>
    <row r="60" spans="1:13" ht="39" customHeight="1">
      <c r="A60" s="74"/>
      <c r="B60" s="76">
        <v>48</v>
      </c>
      <c r="C60" s="109"/>
      <c r="D60" s="110"/>
      <c r="E60" s="110"/>
      <c r="F60" s="109"/>
      <c r="G60" s="110"/>
      <c r="H60" s="110"/>
      <c r="I60" s="77">
        <f t="shared" si="0"/>
        <v>0</v>
      </c>
      <c r="J60" s="80">
        <f>IFERROR((($C60/$E60)*$I60*$D60*อ้างอิง!$G$21/1000),0)</f>
        <v>0</v>
      </c>
      <c r="K60" s="80">
        <f>IFERROR(($C60/((-0.02*$F60^2)+(1.12*$F60)))*$I60*$D60*อ้างอิง!$G$21/1000,0)</f>
        <v>0</v>
      </c>
      <c r="L60" s="81">
        <f t="shared" si="1"/>
        <v>0</v>
      </c>
      <c r="M60" s="75"/>
    </row>
    <row r="61" spans="1:13" ht="39" customHeight="1">
      <c r="A61" s="74"/>
      <c r="B61" s="76">
        <v>49</v>
      </c>
      <c r="C61" s="109"/>
      <c r="D61" s="110"/>
      <c r="E61" s="110"/>
      <c r="F61" s="109"/>
      <c r="G61" s="110"/>
      <c r="H61" s="110"/>
      <c r="I61" s="77">
        <f t="shared" si="0"/>
        <v>0</v>
      </c>
      <c r="J61" s="80">
        <f>IFERROR((($C61/$E61)*$I61*$D61*อ้างอิง!$G$21/1000),0)</f>
        <v>0</v>
      </c>
      <c r="K61" s="80">
        <f>IFERROR(($C61/((-0.02*$F61^2)+(1.12*$F61)))*$I61*$D61*อ้างอิง!$G$21/1000,0)</f>
        <v>0</v>
      </c>
      <c r="L61" s="81">
        <f t="shared" si="1"/>
        <v>0</v>
      </c>
      <c r="M61" s="75"/>
    </row>
    <row r="62" spans="1:13" ht="39" customHeight="1">
      <c r="A62" s="74"/>
      <c r="B62" s="76">
        <v>50</v>
      </c>
      <c r="C62" s="107"/>
      <c r="D62" s="108"/>
      <c r="E62" s="108"/>
      <c r="F62" s="107"/>
      <c r="G62" s="108"/>
      <c r="H62" s="108"/>
      <c r="I62" s="77">
        <f t="shared" si="0"/>
        <v>0</v>
      </c>
      <c r="J62" s="80">
        <f>IFERROR((($C62/$E62)*$I62*$D62*อ้างอิง!$G$21/1000),0)</f>
        <v>0</v>
      </c>
      <c r="K62" s="80">
        <f>IFERROR(($C62/((-0.02*$F62^2)+(1.12*$F62)))*$I62*$D62*อ้างอิง!$G$21/1000,0)</f>
        <v>0</v>
      </c>
      <c r="L62" s="81">
        <f t="shared" si="1"/>
        <v>0</v>
      </c>
      <c r="M62" s="75"/>
    </row>
    <row r="63" spans="1:13" ht="25.75" customHeight="1" thickBot="1">
      <c r="A63" s="74"/>
      <c r="B63" s="78" t="s">
        <v>8</v>
      </c>
      <c r="C63" s="79"/>
      <c r="D63" s="79"/>
      <c r="E63" s="79"/>
      <c r="F63" s="79"/>
      <c r="G63" s="79"/>
      <c r="H63" s="79"/>
      <c r="I63" s="79"/>
      <c r="J63" s="82">
        <f>SUM(J13:J62)</f>
        <v>3250.1913962264148</v>
      </c>
      <c r="K63" s="82">
        <f>SUM(K13:K62)</f>
        <v>2507.5078004738143</v>
      </c>
      <c r="L63" s="82">
        <f>ROUNDDOWN(SUM(L13:L62),0)</f>
        <v>742</v>
      </c>
      <c r="M63" s="75"/>
    </row>
    <row r="64" spans="1:13" ht="25.75" customHeight="1">
      <c r="A64" s="74"/>
      <c r="B64" s="70"/>
      <c r="M64" s="75"/>
    </row>
  </sheetData>
  <sheetProtection algorithmName="SHA-512" hashValue="J4a90HA+egS9Ofbgb6cuBFLlv4uVhjfHrlWy0leph8vCdL/YB3yZdrea67Ne39TdOgLY8ocwRtItmeuIQoutsg==" saltValue="9jCwphkCbs/LC6WTmUg/eQ==" spinCount="100000" sheet="1" objects="1" scenarios="1"/>
  <dataConsolidate/>
  <mergeCells count="19">
    <mergeCell ref="B11:B12"/>
    <mergeCell ref="J11:J12"/>
    <mergeCell ref="K11:K12"/>
    <mergeCell ref="L11:L12"/>
    <mergeCell ref="I11:I12"/>
    <mergeCell ref="C11:C12"/>
    <mergeCell ref="D11:D12"/>
    <mergeCell ref="E11:E12"/>
    <mergeCell ref="F11:F12"/>
    <mergeCell ref="G11:G12"/>
    <mergeCell ref="H11:H12"/>
    <mergeCell ref="B10:L10"/>
    <mergeCell ref="A1:A4"/>
    <mergeCell ref="B1:K1"/>
    <mergeCell ref="C2:K2"/>
    <mergeCell ref="C3:K3"/>
    <mergeCell ref="C4:F4"/>
    <mergeCell ref="J4:K4"/>
    <mergeCell ref="H4:I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N65"/>
  <sheetViews>
    <sheetView zoomScaleNormal="100" workbookViewId="0">
      <selection activeCell="G14" sqref="G14 J14 C14:E14"/>
    </sheetView>
  </sheetViews>
  <sheetFormatPr defaultColWidth="8.90625" defaultRowHeight="22.5"/>
  <cols>
    <col min="1" max="1" width="10.08984375" style="37" customWidth="1"/>
    <col min="2" max="2" width="17.08984375" style="37" customWidth="1"/>
    <col min="3" max="3" width="20.08984375" style="37" customWidth="1"/>
    <col min="4" max="4" width="13.1796875" style="37" customWidth="1"/>
    <col min="5" max="6" width="20.08984375" style="37" customWidth="1"/>
    <col min="7" max="7" width="13.81640625" style="37" customWidth="1"/>
    <col min="8" max="9" width="12.7265625" style="37" customWidth="1"/>
    <col min="10" max="10" width="11.81640625" style="37" customWidth="1"/>
    <col min="11" max="12" width="17.26953125" style="37" customWidth="1"/>
    <col min="13" max="13" width="14.90625" style="37" customWidth="1"/>
    <col min="14" max="14" width="11.08984375" style="37" customWidth="1"/>
    <col min="15" max="16384" width="8.90625" style="37"/>
  </cols>
  <sheetData>
    <row r="1" spans="1:14" ht="34.75" customHeight="1">
      <c r="A1" s="147"/>
      <c r="B1" s="150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60" t="s">
        <v>19</v>
      </c>
      <c r="N1" s="61" t="str">
        <f>+ลักษณะกิจกรรม!L1</f>
        <v>LESS-EE-25</v>
      </c>
    </row>
    <row r="2" spans="1:14" ht="25.75" customHeight="1">
      <c r="A2" s="148"/>
      <c r="B2" s="67" t="s">
        <v>5</v>
      </c>
      <c r="C2" s="151" t="str">
        <f>+ลักษณะกิจกรรม!C2</f>
        <v>การติดตั้งเครื่องปรับอากาศประสิทธิภาพสูงเพื่อแทนที่เครื่องปรับอากาศเดิม</v>
      </c>
      <c r="D2" s="152"/>
      <c r="E2" s="152"/>
      <c r="F2" s="152"/>
      <c r="G2" s="152"/>
      <c r="H2" s="152"/>
      <c r="I2" s="152"/>
      <c r="J2" s="152"/>
      <c r="K2" s="152"/>
      <c r="L2" s="153"/>
      <c r="M2" s="60" t="s">
        <v>20</v>
      </c>
      <c r="N2" s="63">
        <f>+ลักษณะกิจกรรม!L2</f>
        <v>10</v>
      </c>
    </row>
    <row r="3" spans="1:14" ht="25.75" customHeight="1">
      <c r="A3" s="148"/>
      <c r="B3" s="66" t="s">
        <v>3</v>
      </c>
      <c r="C3" s="132" t="str">
        <f>+ลักษณะกิจกรรม!C3</f>
        <v>กรอกข้อมูล</v>
      </c>
      <c r="D3" s="133"/>
      <c r="E3" s="133"/>
      <c r="F3" s="133"/>
      <c r="G3" s="133"/>
      <c r="H3" s="133"/>
      <c r="I3" s="133"/>
      <c r="J3" s="133"/>
      <c r="K3" s="133"/>
      <c r="L3" s="134"/>
      <c r="M3" s="60" t="s">
        <v>1</v>
      </c>
      <c r="N3" s="63">
        <v>3</v>
      </c>
    </row>
    <row r="4" spans="1:14" ht="25.75" customHeight="1">
      <c r="A4" s="149"/>
      <c r="B4" s="66" t="s">
        <v>4</v>
      </c>
      <c r="C4" s="117" t="str">
        <f>+ลักษณะกิจกรรม!C4</f>
        <v>กรอกข้อมูล</v>
      </c>
      <c r="D4" s="118"/>
      <c r="E4" s="118"/>
      <c r="F4" s="118"/>
      <c r="G4" s="34"/>
      <c r="H4" s="34"/>
      <c r="I4" s="165" t="s">
        <v>11</v>
      </c>
      <c r="J4" s="165"/>
      <c r="K4" s="121" t="str">
        <f>+ลักษณะกิจกรรม!I4</f>
        <v>กรอกข้อมูล</v>
      </c>
      <c r="L4" s="122"/>
      <c r="M4" s="60" t="s">
        <v>2</v>
      </c>
      <c r="N4" s="113" t="str">
        <f>+ลักษณะกิจกรรม!L4</f>
        <v>28/5/2568</v>
      </c>
    </row>
    <row r="5" spans="1:14" ht="25.75" customHeight="1">
      <c r="A5" s="68"/>
      <c r="B5" s="69"/>
      <c r="C5" s="26"/>
      <c r="D5" s="26"/>
      <c r="E5" s="26"/>
      <c r="F5" s="26"/>
      <c r="G5" s="26"/>
      <c r="H5" s="26"/>
      <c r="I5" s="26"/>
      <c r="J5" s="70"/>
      <c r="K5" s="27"/>
      <c r="L5" s="27"/>
      <c r="M5" s="69"/>
      <c r="N5" s="33"/>
    </row>
    <row r="6" spans="1:14" ht="25.75" customHeight="1">
      <c r="A6" s="68"/>
      <c r="B6" s="85" t="s">
        <v>110</v>
      </c>
      <c r="C6" s="86"/>
      <c r="D6" s="86"/>
      <c r="E6" s="86"/>
      <c r="F6" s="84"/>
      <c r="G6" s="26"/>
      <c r="H6" s="26"/>
      <c r="I6" s="26"/>
      <c r="J6" s="70"/>
      <c r="K6" s="27"/>
      <c r="L6" s="27"/>
      <c r="M6" s="69"/>
      <c r="N6" s="33"/>
    </row>
    <row r="7" spans="1:14" ht="25.75" customHeight="1">
      <c r="A7" s="68"/>
      <c r="B7" s="37" t="s">
        <v>54</v>
      </c>
      <c r="C7" s="71" t="s">
        <v>111</v>
      </c>
      <c r="D7" s="26"/>
      <c r="E7" s="26"/>
      <c r="F7" s="26"/>
      <c r="G7" s="26"/>
      <c r="H7" s="26"/>
      <c r="I7" s="26"/>
      <c r="J7" s="70"/>
      <c r="K7" s="27"/>
      <c r="L7" s="27"/>
      <c r="M7" s="69"/>
      <c r="N7" s="33"/>
    </row>
    <row r="8" spans="1:14" ht="25.75" customHeight="1">
      <c r="A8" s="68"/>
      <c r="C8" s="72" t="s">
        <v>105</v>
      </c>
      <c r="D8" s="26"/>
      <c r="E8" s="26"/>
      <c r="F8" s="26"/>
      <c r="G8" s="26"/>
      <c r="H8" s="26"/>
      <c r="I8" s="26"/>
      <c r="J8" s="70"/>
      <c r="K8" s="27"/>
      <c r="L8" s="27"/>
      <c r="M8" s="69"/>
      <c r="N8" s="33"/>
    </row>
    <row r="9" spans="1:14" ht="25.75" customHeight="1">
      <c r="A9" s="68"/>
      <c r="C9" s="72" t="s">
        <v>89</v>
      </c>
      <c r="D9" s="26"/>
      <c r="E9" s="26"/>
      <c r="F9" s="26"/>
      <c r="G9" s="26"/>
      <c r="H9" s="26"/>
      <c r="I9" s="26"/>
      <c r="J9" s="70"/>
      <c r="K9" s="27"/>
      <c r="L9" s="27"/>
      <c r="M9" s="69"/>
      <c r="N9" s="33"/>
    </row>
    <row r="10" spans="1:14" ht="25.75" customHeight="1" thickBot="1">
      <c r="A10" s="68"/>
      <c r="B10" s="69"/>
      <c r="C10" s="26"/>
      <c r="D10" s="26"/>
      <c r="E10" s="26"/>
      <c r="F10" s="26"/>
      <c r="G10" s="26"/>
      <c r="H10" s="26"/>
      <c r="I10" s="26"/>
      <c r="J10" s="70"/>
      <c r="K10" s="27"/>
      <c r="L10" s="27"/>
      <c r="M10" s="69"/>
      <c r="N10" s="73"/>
    </row>
    <row r="11" spans="1:14" ht="25.75" customHeight="1" thickBot="1">
      <c r="A11" s="74"/>
      <c r="B11" s="143" t="s">
        <v>94</v>
      </c>
      <c r="C11" s="144"/>
      <c r="D11" s="144"/>
      <c r="E11" s="144"/>
      <c r="F11" s="144"/>
      <c r="G11" s="144"/>
      <c r="H11" s="144"/>
      <c r="I11" s="144"/>
      <c r="J11" s="144"/>
      <c r="K11" s="145"/>
      <c r="L11" s="145"/>
      <c r="M11" s="146"/>
      <c r="N11" s="75"/>
    </row>
    <row r="12" spans="1:14" ht="25.75" customHeight="1">
      <c r="A12" s="74"/>
      <c r="B12" s="155" t="s">
        <v>7</v>
      </c>
      <c r="C12" s="162" t="s">
        <v>51</v>
      </c>
      <c r="D12" s="161" t="s">
        <v>106</v>
      </c>
      <c r="E12" s="161" t="s">
        <v>52</v>
      </c>
      <c r="F12" s="162" t="s">
        <v>72</v>
      </c>
      <c r="G12" s="162" t="s">
        <v>73</v>
      </c>
      <c r="H12" s="162" t="s">
        <v>42</v>
      </c>
      <c r="I12" s="162" t="s">
        <v>43</v>
      </c>
      <c r="J12" s="161" t="s">
        <v>44</v>
      </c>
      <c r="K12" s="157" t="s">
        <v>96</v>
      </c>
      <c r="L12" s="157" t="s">
        <v>97</v>
      </c>
      <c r="M12" s="159" t="s">
        <v>98</v>
      </c>
      <c r="N12" s="75"/>
    </row>
    <row r="13" spans="1:14" ht="85.25" customHeight="1">
      <c r="A13" s="74"/>
      <c r="B13" s="156"/>
      <c r="C13" s="162"/>
      <c r="D13" s="161"/>
      <c r="E13" s="161"/>
      <c r="F13" s="162"/>
      <c r="G13" s="162"/>
      <c r="H13" s="162"/>
      <c r="I13" s="162"/>
      <c r="J13" s="161"/>
      <c r="K13" s="158"/>
      <c r="L13" s="158"/>
      <c r="M13" s="160"/>
      <c r="N13" s="75"/>
    </row>
    <row r="14" spans="1:14" ht="39" customHeight="1">
      <c r="A14" s="74"/>
      <c r="B14" s="76">
        <v>1</v>
      </c>
      <c r="C14" s="109">
        <v>25200</v>
      </c>
      <c r="D14" s="110">
        <v>2</v>
      </c>
      <c r="E14" s="111">
        <v>10.6</v>
      </c>
      <c r="F14" s="112">
        <v>13.31</v>
      </c>
      <c r="G14" s="109">
        <v>75</v>
      </c>
      <c r="H14" s="110">
        <v>8</v>
      </c>
      <c r="I14" s="110">
        <v>365</v>
      </c>
      <c r="J14" s="77">
        <f>+H14*I14</f>
        <v>2920</v>
      </c>
      <c r="K14" s="80">
        <f>IFERROR((($C14/$E14)*($G14/100)*$J14*$D14*อ้างอิง!$G$21/1000),0)</f>
        <v>4875.2870943396229</v>
      </c>
      <c r="L14" s="80">
        <f>IFERROR((($C14/$F14)*($G14/100)*$J14*$D14*อ้างอิง!$G$21/1000),0)</f>
        <v>3882.6478737791126</v>
      </c>
      <c r="M14" s="81">
        <f>+K14-L14</f>
        <v>992.63922056051024</v>
      </c>
      <c r="N14" s="75"/>
    </row>
    <row r="15" spans="1:14" ht="39" customHeight="1">
      <c r="A15" s="74"/>
      <c r="B15" s="76">
        <v>2</v>
      </c>
      <c r="C15" s="109"/>
      <c r="D15" s="110"/>
      <c r="E15" s="111"/>
      <c r="F15" s="112"/>
      <c r="G15" s="109"/>
      <c r="H15" s="110"/>
      <c r="I15" s="110"/>
      <c r="J15" s="77">
        <f t="shared" ref="J15:J63" si="0">+H15*I15</f>
        <v>0</v>
      </c>
      <c r="K15" s="80">
        <f>IFERROR((($C15/$E15)*($G15/100)*$J15*$D15*อ้างอิง!$G$21/1000),0)</f>
        <v>0</v>
      </c>
      <c r="L15" s="80">
        <f>IFERROR((($C15/$F15)*($G15/100)*$J15*$D15*อ้างอิง!$G$21/1000),0)</f>
        <v>0</v>
      </c>
      <c r="M15" s="81">
        <f t="shared" ref="M15:M63" si="1">+K15-L15</f>
        <v>0</v>
      </c>
      <c r="N15" s="75"/>
    </row>
    <row r="16" spans="1:14" ht="44.4" customHeight="1">
      <c r="A16" s="74"/>
      <c r="B16" s="76">
        <v>3</v>
      </c>
      <c r="C16" s="109"/>
      <c r="D16" s="110"/>
      <c r="E16" s="111"/>
      <c r="F16" s="112"/>
      <c r="G16" s="109"/>
      <c r="H16" s="110"/>
      <c r="I16" s="110"/>
      <c r="J16" s="77">
        <f t="shared" si="0"/>
        <v>0</v>
      </c>
      <c r="K16" s="80">
        <f>IFERROR((($C16/$E16)*($G16/100)*$J16*$D16*อ้างอิง!$G$21/1000),0)</f>
        <v>0</v>
      </c>
      <c r="L16" s="80">
        <f>IFERROR((($C16/$F16)*($G16/100)*$J16*$D16*อ้างอิง!$G$21/1000),0)</f>
        <v>0</v>
      </c>
      <c r="M16" s="81">
        <f t="shared" si="1"/>
        <v>0</v>
      </c>
      <c r="N16" s="75"/>
    </row>
    <row r="17" spans="1:14" ht="39" customHeight="1">
      <c r="A17" s="74"/>
      <c r="B17" s="76">
        <v>4</v>
      </c>
      <c r="C17" s="109"/>
      <c r="D17" s="110"/>
      <c r="E17" s="110"/>
      <c r="F17" s="109"/>
      <c r="G17" s="109"/>
      <c r="H17" s="110"/>
      <c r="I17" s="110"/>
      <c r="J17" s="77">
        <f t="shared" si="0"/>
        <v>0</v>
      </c>
      <c r="K17" s="80">
        <f>IFERROR((($C17/$E17)*($G17/100)*$J17*$D17*อ้างอิง!$G$21/1000),0)</f>
        <v>0</v>
      </c>
      <c r="L17" s="80">
        <f>IFERROR((($C17/$F17)*($G17/100)*$J17*$D17*อ้างอิง!$G$21/1000),0)</f>
        <v>0</v>
      </c>
      <c r="M17" s="81">
        <f t="shared" si="1"/>
        <v>0</v>
      </c>
      <c r="N17" s="75"/>
    </row>
    <row r="18" spans="1:14" ht="39" customHeight="1">
      <c r="A18" s="74"/>
      <c r="B18" s="76">
        <v>5</v>
      </c>
      <c r="C18" s="109"/>
      <c r="D18" s="110"/>
      <c r="E18" s="110"/>
      <c r="F18" s="109"/>
      <c r="G18" s="109"/>
      <c r="H18" s="110"/>
      <c r="I18" s="110"/>
      <c r="J18" s="77">
        <f t="shared" si="0"/>
        <v>0</v>
      </c>
      <c r="K18" s="80">
        <f>IFERROR((($C18/$E18)*($G18/100)*$J18*$D18*อ้างอิง!$G$21/1000),0)</f>
        <v>0</v>
      </c>
      <c r="L18" s="80">
        <f>IFERROR((($C18/$F18)*($G18/100)*$J18*$D18*อ้างอิง!$G$21/1000),0)</f>
        <v>0</v>
      </c>
      <c r="M18" s="81">
        <f t="shared" si="1"/>
        <v>0</v>
      </c>
      <c r="N18" s="75"/>
    </row>
    <row r="19" spans="1:14" ht="39" customHeight="1">
      <c r="A19" s="74"/>
      <c r="B19" s="76">
        <v>6</v>
      </c>
      <c r="C19" s="109"/>
      <c r="D19" s="110"/>
      <c r="E19" s="110"/>
      <c r="F19" s="109"/>
      <c r="G19" s="109"/>
      <c r="H19" s="110"/>
      <c r="I19" s="110"/>
      <c r="J19" s="77">
        <f t="shared" si="0"/>
        <v>0</v>
      </c>
      <c r="K19" s="80">
        <f>IFERROR((($C19/$E19)*($G19/100)*$J19*$D19*อ้างอิง!$G$21/1000),0)</f>
        <v>0</v>
      </c>
      <c r="L19" s="80">
        <f>IFERROR((($C19/$F19)*($G19/100)*$J19*$D19*อ้างอิง!$G$21/1000),0)</f>
        <v>0</v>
      </c>
      <c r="M19" s="81">
        <f t="shared" si="1"/>
        <v>0</v>
      </c>
      <c r="N19" s="75"/>
    </row>
    <row r="20" spans="1:14" ht="39" customHeight="1">
      <c r="A20" s="74"/>
      <c r="B20" s="76">
        <v>7</v>
      </c>
      <c r="C20" s="109"/>
      <c r="D20" s="110"/>
      <c r="E20" s="110"/>
      <c r="F20" s="109"/>
      <c r="G20" s="109"/>
      <c r="H20" s="110"/>
      <c r="I20" s="110"/>
      <c r="J20" s="77">
        <f t="shared" si="0"/>
        <v>0</v>
      </c>
      <c r="K20" s="80">
        <f>IFERROR((($C20/$E20)*($G20/100)*$J20*$D20*อ้างอิง!$G$21/1000),0)</f>
        <v>0</v>
      </c>
      <c r="L20" s="80">
        <f>IFERROR((($C20/$F20)*($G20/100)*$J20*$D20*อ้างอิง!$G$21/1000),0)</f>
        <v>0</v>
      </c>
      <c r="M20" s="81">
        <f t="shared" si="1"/>
        <v>0</v>
      </c>
      <c r="N20" s="75"/>
    </row>
    <row r="21" spans="1:14" ht="39" customHeight="1">
      <c r="A21" s="74"/>
      <c r="B21" s="76">
        <v>8</v>
      </c>
      <c r="C21" s="109"/>
      <c r="D21" s="110"/>
      <c r="E21" s="110"/>
      <c r="F21" s="109"/>
      <c r="G21" s="109"/>
      <c r="H21" s="110"/>
      <c r="I21" s="110"/>
      <c r="J21" s="77">
        <f t="shared" si="0"/>
        <v>0</v>
      </c>
      <c r="K21" s="80">
        <f>IFERROR((($C21/$E21)*($G21/100)*$J21*$D21*อ้างอิง!$G$21/1000),0)</f>
        <v>0</v>
      </c>
      <c r="L21" s="80">
        <f>IFERROR((($C21/$F21)*($G21/100)*$J21*$D21*อ้างอิง!$G$21/1000),0)</f>
        <v>0</v>
      </c>
      <c r="M21" s="81">
        <f t="shared" si="1"/>
        <v>0</v>
      </c>
      <c r="N21" s="75"/>
    </row>
    <row r="22" spans="1:14" ht="39" customHeight="1">
      <c r="A22" s="74"/>
      <c r="B22" s="76">
        <v>9</v>
      </c>
      <c r="C22" s="109"/>
      <c r="D22" s="110"/>
      <c r="E22" s="110"/>
      <c r="F22" s="109"/>
      <c r="G22" s="109"/>
      <c r="H22" s="110"/>
      <c r="I22" s="110"/>
      <c r="J22" s="77">
        <f t="shared" si="0"/>
        <v>0</v>
      </c>
      <c r="K22" s="80">
        <f>IFERROR((($C22/$E22)*($G22/100)*$J22*$D22*อ้างอิง!$G$21/1000),0)</f>
        <v>0</v>
      </c>
      <c r="L22" s="80">
        <f>IFERROR((($C22/$F22)*($G22/100)*$J22*$D22*อ้างอิง!$G$21/1000),0)</f>
        <v>0</v>
      </c>
      <c r="M22" s="81">
        <f t="shared" si="1"/>
        <v>0</v>
      </c>
      <c r="N22" s="75"/>
    </row>
    <row r="23" spans="1:14" ht="39" customHeight="1">
      <c r="A23" s="74"/>
      <c r="B23" s="76">
        <v>10</v>
      </c>
      <c r="C23" s="109"/>
      <c r="D23" s="110"/>
      <c r="E23" s="110"/>
      <c r="F23" s="109"/>
      <c r="G23" s="109"/>
      <c r="H23" s="110"/>
      <c r="I23" s="110"/>
      <c r="J23" s="77">
        <f t="shared" si="0"/>
        <v>0</v>
      </c>
      <c r="K23" s="80">
        <f>IFERROR((($C23/$E23)*($G23/100)*$J23*$D23*อ้างอิง!$G$21/1000),0)</f>
        <v>0</v>
      </c>
      <c r="L23" s="80">
        <f>IFERROR((($C23/$F23)*($G23/100)*$J23*$D23*อ้างอิง!$G$21/1000),0)</f>
        <v>0</v>
      </c>
      <c r="M23" s="81">
        <f t="shared" si="1"/>
        <v>0</v>
      </c>
      <c r="N23" s="75"/>
    </row>
    <row r="24" spans="1:14" ht="39" customHeight="1">
      <c r="A24" s="74"/>
      <c r="B24" s="76">
        <v>11</v>
      </c>
      <c r="C24" s="109"/>
      <c r="D24" s="110"/>
      <c r="E24" s="110"/>
      <c r="F24" s="109"/>
      <c r="G24" s="109"/>
      <c r="H24" s="110"/>
      <c r="I24" s="110"/>
      <c r="J24" s="77">
        <f t="shared" si="0"/>
        <v>0</v>
      </c>
      <c r="K24" s="80">
        <f>IFERROR((($C24/$E24)*($G24/100)*$J24*$D24*อ้างอิง!$G$21/1000),0)</f>
        <v>0</v>
      </c>
      <c r="L24" s="80">
        <f>IFERROR((($C24/$F24)*($G24/100)*$J24*$D24*อ้างอิง!$G$21/1000),0)</f>
        <v>0</v>
      </c>
      <c r="M24" s="81">
        <f t="shared" si="1"/>
        <v>0</v>
      </c>
      <c r="N24" s="75"/>
    </row>
    <row r="25" spans="1:14" ht="39" customHeight="1">
      <c r="A25" s="74"/>
      <c r="B25" s="76">
        <v>12</v>
      </c>
      <c r="C25" s="109"/>
      <c r="D25" s="110"/>
      <c r="E25" s="110"/>
      <c r="F25" s="109"/>
      <c r="G25" s="109"/>
      <c r="H25" s="110"/>
      <c r="I25" s="110"/>
      <c r="J25" s="77">
        <f t="shared" si="0"/>
        <v>0</v>
      </c>
      <c r="K25" s="80">
        <f>IFERROR((($C25/$E25)*($G25/100)*$J25*$D25*อ้างอิง!$G$21/1000),0)</f>
        <v>0</v>
      </c>
      <c r="L25" s="80">
        <f>IFERROR((($C25/$F25)*($G25/100)*$J25*$D25*อ้างอิง!$G$21/1000),0)</f>
        <v>0</v>
      </c>
      <c r="M25" s="81">
        <f t="shared" si="1"/>
        <v>0</v>
      </c>
      <c r="N25" s="75"/>
    </row>
    <row r="26" spans="1:14" ht="39" customHeight="1">
      <c r="A26" s="74"/>
      <c r="B26" s="76">
        <v>13</v>
      </c>
      <c r="C26" s="109"/>
      <c r="D26" s="110"/>
      <c r="E26" s="110"/>
      <c r="F26" s="109"/>
      <c r="G26" s="109"/>
      <c r="H26" s="110"/>
      <c r="I26" s="110"/>
      <c r="J26" s="77">
        <f t="shared" si="0"/>
        <v>0</v>
      </c>
      <c r="K26" s="80">
        <f>IFERROR((($C26/$E26)*($G26/100)*$J26*$D26*อ้างอิง!$G$21/1000),0)</f>
        <v>0</v>
      </c>
      <c r="L26" s="80">
        <f>IFERROR((($C26/$F26)*($G26/100)*$J26*$D26*อ้างอิง!$G$21/1000),0)</f>
        <v>0</v>
      </c>
      <c r="M26" s="81">
        <f t="shared" si="1"/>
        <v>0</v>
      </c>
      <c r="N26" s="75"/>
    </row>
    <row r="27" spans="1:14" ht="39" customHeight="1">
      <c r="A27" s="74"/>
      <c r="B27" s="76">
        <v>14</v>
      </c>
      <c r="C27" s="109"/>
      <c r="D27" s="110"/>
      <c r="E27" s="110"/>
      <c r="F27" s="109"/>
      <c r="G27" s="109"/>
      <c r="H27" s="110"/>
      <c r="I27" s="110"/>
      <c r="J27" s="77">
        <f t="shared" si="0"/>
        <v>0</v>
      </c>
      <c r="K27" s="80">
        <f>IFERROR((($C27/$E27)*($G27/100)*$J27*$D27*อ้างอิง!$G$21/1000),0)</f>
        <v>0</v>
      </c>
      <c r="L27" s="80">
        <f>IFERROR((($C27/$F27)*($G27/100)*$J27*$D27*อ้างอิง!$G$21/1000),0)</f>
        <v>0</v>
      </c>
      <c r="M27" s="81">
        <f t="shared" si="1"/>
        <v>0</v>
      </c>
      <c r="N27" s="75"/>
    </row>
    <row r="28" spans="1:14" ht="39" customHeight="1">
      <c r="A28" s="74"/>
      <c r="B28" s="76">
        <v>15</v>
      </c>
      <c r="C28" s="109"/>
      <c r="D28" s="110"/>
      <c r="E28" s="110"/>
      <c r="F28" s="109"/>
      <c r="G28" s="109"/>
      <c r="H28" s="110"/>
      <c r="I28" s="110"/>
      <c r="J28" s="77">
        <f t="shared" si="0"/>
        <v>0</v>
      </c>
      <c r="K28" s="80">
        <f>IFERROR((($C28/$E28)*($G28/100)*$J28*$D28*อ้างอิง!$G$21/1000),0)</f>
        <v>0</v>
      </c>
      <c r="L28" s="80">
        <f>IFERROR((($C28/$F28)*($G28/100)*$J28*$D28*อ้างอิง!$G$21/1000),0)</f>
        <v>0</v>
      </c>
      <c r="M28" s="81">
        <f t="shared" si="1"/>
        <v>0</v>
      </c>
      <c r="N28" s="75"/>
    </row>
    <row r="29" spans="1:14" ht="39" customHeight="1">
      <c r="A29" s="74"/>
      <c r="B29" s="76">
        <v>16</v>
      </c>
      <c r="C29" s="109"/>
      <c r="D29" s="110"/>
      <c r="E29" s="110"/>
      <c r="F29" s="109"/>
      <c r="G29" s="109"/>
      <c r="H29" s="110"/>
      <c r="I29" s="110"/>
      <c r="J29" s="77">
        <f t="shared" si="0"/>
        <v>0</v>
      </c>
      <c r="K29" s="80">
        <f>IFERROR((($C29/$E29)*($G29/100)*$J29*$D29*อ้างอิง!$G$21/1000),0)</f>
        <v>0</v>
      </c>
      <c r="L29" s="80">
        <f>IFERROR((($C29/$F29)*($G29/100)*$J29*$D29*อ้างอิง!$G$21/1000),0)</f>
        <v>0</v>
      </c>
      <c r="M29" s="81">
        <f t="shared" si="1"/>
        <v>0</v>
      </c>
      <c r="N29" s="75"/>
    </row>
    <row r="30" spans="1:14" ht="39" customHeight="1">
      <c r="A30" s="74"/>
      <c r="B30" s="76">
        <v>17</v>
      </c>
      <c r="C30" s="109"/>
      <c r="D30" s="110"/>
      <c r="E30" s="110"/>
      <c r="F30" s="109"/>
      <c r="G30" s="109"/>
      <c r="H30" s="110"/>
      <c r="I30" s="110"/>
      <c r="J30" s="77">
        <f t="shared" si="0"/>
        <v>0</v>
      </c>
      <c r="K30" s="80">
        <f>IFERROR((($C30/$E30)*($G30/100)*$J30*$D30*อ้างอิง!$G$21/1000),0)</f>
        <v>0</v>
      </c>
      <c r="L30" s="80">
        <f>IFERROR((($C30/$F30)*($G30/100)*$J30*$D30*อ้างอิง!$G$21/1000),0)</f>
        <v>0</v>
      </c>
      <c r="M30" s="81">
        <f t="shared" si="1"/>
        <v>0</v>
      </c>
      <c r="N30" s="75"/>
    </row>
    <row r="31" spans="1:14" ht="39" customHeight="1">
      <c r="A31" s="74"/>
      <c r="B31" s="76">
        <v>18</v>
      </c>
      <c r="C31" s="109"/>
      <c r="D31" s="110"/>
      <c r="E31" s="110"/>
      <c r="F31" s="109"/>
      <c r="G31" s="109"/>
      <c r="H31" s="110"/>
      <c r="I31" s="110"/>
      <c r="J31" s="77">
        <f t="shared" si="0"/>
        <v>0</v>
      </c>
      <c r="K31" s="80">
        <f>IFERROR((($C31/$E31)*($G31/100)*$J31*$D31*อ้างอิง!$G$21/1000),0)</f>
        <v>0</v>
      </c>
      <c r="L31" s="80">
        <f>IFERROR((($C31/$F31)*($G31/100)*$J31*$D31*อ้างอิง!$G$21/1000),0)</f>
        <v>0</v>
      </c>
      <c r="M31" s="81">
        <f t="shared" si="1"/>
        <v>0</v>
      </c>
      <c r="N31" s="75"/>
    </row>
    <row r="32" spans="1:14" ht="39" customHeight="1">
      <c r="A32" s="74"/>
      <c r="B32" s="76">
        <v>19</v>
      </c>
      <c r="C32" s="109"/>
      <c r="D32" s="110"/>
      <c r="E32" s="110"/>
      <c r="F32" s="109"/>
      <c r="G32" s="109"/>
      <c r="H32" s="110"/>
      <c r="I32" s="110"/>
      <c r="J32" s="77">
        <f t="shared" si="0"/>
        <v>0</v>
      </c>
      <c r="K32" s="80">
        <f>IFERROR((($C32/$E32)*($G32/100)*$J32*$D32*อ้างอิง!$G$21/1000),0)</f>
        <v>0</v>
      </c>
      <c r="L32" s="80">
        <f>IFERROR((($C32/$F32)*($G32/100)*$J32*$D32*อ้างอิง!$G$21/1000),0)</f>
        <v>0</v>
      </c>
      <c r="M32" s="81">
        <f t="shared" si="1"/>
        <v>0</v>
      </c>
      <c r="N32" s="75"/>
    </row>
    <row r="33" spans="1:14" ht="39" customHeight="1">
      <c r="A33" s="74"/>
      <c r="B33" s="76">
        <v>20</v>
      </c>
      <c r="C33" s="109"/>
      <c r="D33" s="110"/>
      <c r="E33" s="110"/>
      <c r="F33" s="109"/>
      <c r="G33" s="109"/>
      <c r="H33" s="110"/>
      <c r="I33" s="110"/>
      <c r="J33" s="77">
        <f t="shared" si="0"/>
        <v>0</v>
      </c>
      <c r="K33" s="80">
        <f>IFERROR((($C33/$E33)*($G33/100)*$J33*$D33*อ้างอิง!$G$21/1000),0)</f>
        <v>0</v>
      </c>
      <c r="L33" s="80">
        <f>IFERROR((($C33/$F33)*($G33/100)*$J33*$D33*อ้างอิง!$G$21/1000),0)</f>
        <v>0</v>
      </c>
      <c r="M33" s="81">
        <f t="shared" si="1"/>
        <v>0</v>
      </c>
      <c r="N33" s="75"/>
    </row>
    <row r="34" spans="1:14" ht="39" customHeight="1">
      <c r="A34" s="74"/>
      <c r="B34" s="76">
        <v>21</v>
      </c>
      <c r="C34" s="109"/>
      <c r="D34" s="110"/>
      <c r="E34" s="110"/>
      <c r="F34" s="109"/>
      <c r="G34" s="109"/>
      <c r="H34" s="110"/>
      <c r="I34" s="110"/>
      <c r="J34" s="77">
        <f t="shared" si="0"/>
        <v>0</v>
      </c>
      <c r="K34" s="80">
        <f>IFERROR((($C34/$E34)*($G34/100)*$J34*$D34*อ้างอิง!$G$21/1000),0)</f>
        <v>0</v>
      </c>
      <c r="L34" s="80">
        <f>IFERROR((($C34/$F34)*($G34/100)*$J34*$D34*อ้างอิง!$G$21/1000),0)</f>
        <v>0</v>
      </c>
      <c r="M34" s="81">
        <f t="shared" si="1"/>
        <v>0</v>
      </c>
      <c r="N34" s="75"/>
    </row>
    <row r="35" spans="1:14" ht="39" customHeight="1">
      <c r="A35" s="74"/>
      <c r="B35" s="76">
        <v>22</v>
      </c>
      <c r="C35" s="109"/>
      <c r="D35" s="110"/>
      <c r="E35" s="110"/>
      <c r="F35" s="109"/>
      <c r="G35" s="109"/>
      <c r="H35" s="110"/>
      <c r="I35" s="110"/>
      <c r="J35" s="77">
        <f t="shared" si="0"/>
        <v>0</v>
      </c>
      <c r="K35" s="80">
        <f>IFERROR((($C35/$E35)*($G35/100)*$J35*$D35*อ้างอิง!$G$21/1000),0)</f>
        <v>0</v>
      </c>
      <c r="L35" s="80">
        <f>IFERROR((($C35/$F35)*($G35/100)*$J35*$D35*อ้างอิง!$G$21/1000),0)</f>
        <v>0</v>
      </c>
      <c r="M35" s="81">
        <f t="shared" si="1"/>
        <v>0</v>
      </c>
      <c r="N35" s="75"/>
    </row>
    <row r="36" spans="1:14" ht="39" customHeight="1">
      <c r="A36" s="74"/>
      <c r="B36" s="76">
        <v>23</v>
      </c>
      <c r="C36" s="109"/>
      <c r="D36" s="110"/>
      <c r="E36" s="110"/>
      <c r="F36" s="109"/>
      <c r="G36" s="109"/>
      <c r="H36" s="110"/>
      <c r="I36" s="110"/>
      <c r="J36" s="77">
        <f t="shared" si="0"/>
        <v>0</v>
      </c>
      <c r="K36" s="80">
        <f>IFERROR((($C36/$E36)*($G36/100)*$J36*$D36*อ้างอิง!$G$21/1000),0)</f>
        <v>0</v>
      </c>
      <c r="L36" s="80">
        <f>IFERROR((($C36/$F36)*($G36/100)*$J36*$D36*อ้างอิง!$G$21/1000),0)</f>
        <v>0</v>
      </c>
      <c r="M36" s="81">
        <f t="shared" si="1"/>
        <v>0</v>
      </c>
      <c r="N36" s="75"/>
    </row>
    <row r="37" spans="1:14" ht="39" customHeight="1">
      <c r="A37" s="74"/>
      <c r="B37" s="76">
        <v>24</v>
      </c>
      <c r="C37" s="109"/>
      <c r="D37" s="110"/>
      <c r="E37" s="110"/>
      <c r="F37" s="109"/>
      <c r="G37" s="109"/>
      <c r="H37" s="110"/>
      <c r="I37" s="110"/>
      <c r="J37" s="77">
        <f t="shared" si="0"/>
        <v>0</v>
      </c>
      <c r="K37" s="80">
        <f>IFERROR((($C37/$E37)*($G37/100)*$J37*$D37*อ้างอิง!$G$21/1000),0)</f>
        <v>0</v>
      </c>
      <c r="L37" s="80">
        <f>IFERROR((($C37/$F37)*($G37/100)*$J37*$D37*อ้างอิง!$G$21/1000),0)</f>
        <v>0</v>
      </c>
      <c r="M37" s="81">
        <f t="shared" si="1"/>
        <v>0</v>
      </c>
      <c r="N37" s="75"/>
    </row>
    <row r="38" spans="1:14" ht="39" customHeight="1">
      <c r="A38" s="74"/>
      <c r="B38" s="76">
        <v>25</v>
      </c>
      <c r="C38" s="109"/>
      <c r="D38" s="110"/>
      <c r="E38" s="110"/>
      <c r="F38" s="109"/>
      <c r="G38" s="109"/>
      <c r="H38" s="110"/>
      <c r="I38" s="110"/>
      <c r="J38" s="77">
        <f t="shared" si="0"/>
        <v>0</v>
      </c>
      <c r="K38" s="80">
        <f>IFERROR((($C38/$E38)*($G38/100)*$J38*$D38*อ้างอิง!$G$21/1000),0)</f>
        <v>0</v>
      </c>
      <c r="L38" s="80">
        <f>IFERROR((($C38/$F38)*($G38/100)*$J38*$D38*อ้างอิง!$G$21/1000),0)</f>
        <v>0</v>
      </c>
      <c r="M38" s="81">
        <f t="shared" si="1"/>
        <v>0</v>
      </c>
      <c r="N38" s="75"/>
    </row>
    <row r="39" spans="1:14" ht="39" customHeight="1">
      <c r="A39" s="74"/>
      <c r="B39" s="76">
        <v>26</v>
      </c>
      <c r="C39" s="109"/>
      <c r="D39" s="110"/>
      <c r="E39" s="110"/>
      <c r="F39" s="109"/>
      <c r="G39" s="109"/>
      <c r="H39" s="110"/>
      <c r="I39" s="110"/>
      <c r="J39" s="77">
        <f t="shared" si="0"/>
        <v>0</v>
      </c>
      <c r="K39" s="80">
        <f>IFERROR((($C39/$E39)*($G39/100)*$J39*$D39*อ้างอิง!$G$21/1000),0)</f>
        <v>0</v>
      </c>
      <c r="L39" s="80">
        <f>IFERROR((($C39/$F39)*($G39/100)*$J39*$D39*อ้างอิง!$G$21/1000),0)</f>
        <v>0</v>
      </c>
      <c r="M39" s="81">
        <f t="shared" si="1"/>
        <v>0</v>
      </c>
      <c r="N39" s="75"/>
    </row>
    <row r="40" spans="1:14" ht="39" customHeight="1">
      <c r="A40" s="74"/>
      <c r="B40" s="76">
        <v>27</v>
      </c>
      <c r="C40" s="109"/>
      <c r="D40" s="110"/>
      <c r="E40" s="110"/>
      <c r="F40" s="109"/>
      <c r="G40" s="109"/>
      <c r="H40" s="110"/>
      <c r="I40" s="110"/>
      <c r="J40" s="77">
        <f t="shared" si="0"/>
        <v>0</v>
      </c>
      <c r="K40" s="80">
        <f>IFERROR((($C40/$E40)*($G40/100)*$J40*$D40*อ้างอิง!$G$21/1000),0)</f>
        <v>0</v>
      </c>
      <c r="L40" s="80">
        <f>IFERROR((($C40/$F40)*($G40/100)*$J40*$D40*อ้างอิง!$G$21/1000),0)</f>
        <v>0</v>
      </c>
      <c r="M40" s="81">
        <f t="shared" si="1"/>
        <v>0</v>
      </c>
      <c r="N40" s="75"/>
    </row>
    <row r="41" spans="1:14" ht="39" customHeight="1">
      <c r="A41" s="74"/>
      <c r="B41" s="76">
        <v>28</v>
      </c>
      <c r="C41" s="109"/>
      <c r="D41" s="110"/>
      <c r="E41" s="110"/>
      <c r="F41" s="109"/>
      <c r="G41" s="109"/>
      <c r="H41" s="110"/>
      <c r="I41" s="110"/>
      <c r="J41" s="77">
        <f t="shared" si="0"/>
        <v>0</v>
      </c>
      <c r="K41" s="80">
        <f>IFERROR((($C41/$E41)*($G41/100)*$J41*$D41*อ้างอิง!$G$21/1000),0)</f>
        <v>0</v>
      </c>
      <c r="L41" s="80">
        <f>IFERROR((($C41/$F41)*($G41/100)*$J41*$D41*อ้างอิง!$G$21/1000),0)</f>
        <v>0</v>
      </c>
      <c r="M41" s="81">
        <f t="shared" si="1"/>
        <v>0</v>
      </c>
      <c r="N41" s="75"/>
    </row>
    <row r="42" spans="1:14" ht="39" customHeight="1">
      <c r="A42" s="74"/>
      <c r="B42" s="76">
        <v>29</v>
      </c>
      <c r="C42" s="109"/>
      <c r="D42" s="110"/>
      <c r="E42" s="110"/>
      <c r="F42" s="109"/>
      <c r="G42" s="109"/>
      <c r="H42" s="110"/>
      <c r="I42" s="110"/>
      <c r="J42" s="77">
        <f t="shared" si="0"/>
        <v>0</v>
      </c>
      <c r="K42" s="80">
        <f>IFERROR((($C42/$E42)*($G42/100)*$J42*$D42*อ้างอิง!$G$21/1000),0)</f>
        <v>0</v>
      </c>
      <c r="L42" s="80">
        <f>IFERROR((($C42/$F42)*($G42/100)*$J42*$D42*อ้างอิง!$G$21/1000),0)</f>
        <v>0</v>
      </c>
      <c r="M42" s="81">
        <f t="shared" si="1"/>
        <v>0</v>
      </c>
      <c r="N42" s="75"/>
    </row>
    <row r="43" spans="1:14" ht="39" customHeight="1">
      <c r="A43" s="74"/>
      <c r="B43" s="76">
        <v>30</v>
      </c>
      <c r="C43" s="109"/>
      <c r="D43" s="110"/>
      <c r="E43" s="110"/>
      <c r="F43" s="109"/>
      <c r="G43" s="109"/>
      <c r="H43" s="110"/>
      <c r="I43" s="110"/>
      <c r="J43" s="77">
        <f t="shared" si="0"/>
        <v>0</v>
      </c>
      <c r="K43" s="80">
        <f>IFERROR((($C43/$E43)*($G43/100)*$J43*$D43*อ้างอิง!$G$21/1000),0)</f>
        <v>0</v>
      </c>
      <c r="L43" s="80">
        <f>IFERROR((($C43/$F43)*($G43/100)*$J43*$D43*อ้างอิง!$G$21/1000),0)</f>
        <v>0</v>
      </c>
      <c r="M43" s="81">
        <f t="shared" si="1"/>
        <v>0</v>
      </c>
      <c r="N43" s="75"/>
    </row>
    <row r="44" spans="1:14" ht="39" customHeight="1">
      <c r="A44" s="74"/>
      <c r="B44" s="76">
        <v>31</v>
      </c>
      <c r="C44" s="109"/>
      <c r="D44" s="110"/>
      <c r="E44" s="110"/>
      <c r="F44" s="109"/>
      <c r="G44" s="109"/>
      <c r="H44" s="110"/>
      <c r="I44" s="110"/>
      <c r="J44" s="77">
        <f t="shared" si="0"/>
        <v>0</v>
      </c>
      <c r="K44" s="80">
        <f>IFERROR((($C44/$E44)*($G44/100)*$J44*$D44*อ้างอิง!$G$21/1000),0)</f>
        <v>0</v>
      </c>
      <c r="L44" s="80">
        <f>IFERROR((($C44/$F44)*($G44/100)*$J44*$D44*อ้างอิง!$G$21/1000),0)</f>
        <v>0</v>
      </c>
      <c r="M44" s="81">
        <f t="shared" si="1"/>
        <v>0</v>
      </c>
      <c r="N44" s="75"/>
    </row>
    <row r="45" spans="1:14" ht="39" customHeight="1">
      <c r="A45" s="74"/>
      <c r="B45" s="76">
        <v>32</v>
      </c>
      <c r="C45" s="109"/>
      <c r="D45" s="110"/>
      <c r="E45" s="110"/>
      <c r="F45" s="109"/>
      <c r="G45" s="109"/>
      <c r="H45" s="110"/>
      <c r="I45" s="110"/>
      <c r="J45" s="77">
        <f t="shared" si="0"/>
        <v>0</v>
      </c>
      <c r="K45" s="80">
        <f>IFERROR((($C45/$E45)*($G45/100)*$J45*$D45*อ้างอิง!$G$21/1000),0)</f>
        <v>0</v>
      </c>
      <c r="L45" s="80">
        <f>IFERROR((($C45/$F45)*($G45/100)*$J45*$D45*อ้างอิง!$G$21/1000),0)</f>
        <v>0</v>
      </c>
      <c r="M45" s="81">
        <f t="shared" si="1"/>
        <v>0</v>
      </c>
      <c r="N45" s="75"/>
    </row>
    <row r="46" spans="1:14" ht="39" customHeight="1">
      <c r="A46" s="74"/>
      <c r="B46" s="76">
        <v>33</v>
      </c>
      <c r="C46" s="109"/>
      <c r="D46" s="110"/>
      <c r="E46" s="110"/>
      <c r="F46" s="109"/>
      <c r="G46" s="109"/>
      <c r="H46" s="110"/>
      <c r="I46" s="110"/>
      <c r="J46" s="77">
        <f t="shared" si="0"/>
        <v>0</v>
      </c>
      <c r="K46" s="80">
        <f>IFERROR((($C46/$E46)*($G46/100)*$J46*$D46*อ้างอิง!$G$21/1000),0)</f>
        <v>0</v>
      </c>
      <c r="L46" s="80">
        <f>IFERROR((($C46/$F46)*($G46/100)*$J46*$D46*อ้างอิง!$G$21/1000),0)</f>
        <v>0</v>
      </c>
      <c r="M46" s="81">
        <f t="shared" si="1"/>
        <v>0</v>
      </c>
      <c r="N46" s="75"/>
    </row>
    <row r="47" spans="1:14" ht="39" customHeight="1">
      <c r="A47" s="74"/>
      <c r="B47" s="76">
        <v>34</v>
      </c>
      <c r="C47" s="109"/>
      <c r="D47" s="110"/>
      <c r="E47" s="110"/>
      <c r="F47" s="109"/>
      <c r="G47" s="109"/>
      <c r="H47" s="110"/>
      <c r="I47" s="110"/>
      <c r="J47" s="77">
        <f t="shared" si="0"/>
        <v>0</v>
      </c>
      <c r="K47" s="80">
        <f>IFERROR((($C47/$E47)*($G47/100)*$J47*$D47*อ้างอิง!$G$21/1000),0)</f>
        <v>0</v>
      </c>
      <c r="L47" s="80">
        <f>IFERROR((($C47/$F47)*($G47/100)*$J47*$D47*อ้างอิง!$G$21/1000),0)</f>
        <v>0</v>
      </c>
      <c r="M47" s="81">
        <f t="shared" si="1"/>
        <v>0</v>
      </c>
      <c r="N47" s="75"/>
    </row>
    <row r="48" spans="1:14" ht="39" customHeight="1">
      <c r="A48" s="74"/>
      <c r="B48" s="76">
        <v>35</v>
      </c>
      <c r="C48" s="109"/>
      <c r="D48" s="110"/>
      <c r="E48" s="110"/>
      <c r="F48" s="109"/>
      <c r="G48" s="109"/>
      <c r="H48" s="110"/>
      <c r="I48" s="110"/>
      <c r="J48" s="77">
        <f t="shared" si="0"/>
        <v>0</v>
      </c>
      <c r="K48" s="80">
        <f>IFERROR((($C48/$E48)*($G48/100)*$J48*$D48*อ้างอิง!$G$21/1000),0)</f>
        <v>0</v>
      </c>
      <c r="L48" s="80">
        <f>IFERROR((($C48/$F48)*($G48/100)*$J48*$D48*อ้างอิง!$G$21/1000),0)</f>
        <v>0</v>
      </c>
      <c r="M48" s="81">
        <f t="shared" si="1"/>
        <v>0</v>
      </c>
      <c r="N48" s="75"/>
    </row>
    <row r="49" spans="1:14" ht="39" customHeight="1">
      <c r="A49" s="74"/>
      <c r="B49" s="76">
        <v>36</v>
      </c>
      <c r="C49" s="109"/>
      <c r="D49" s="110"/>
      <c r="E49" s="110"/>
      <c r="F49" s="109"/>
      <c r="G49" s="109"/>
      <c r="H49" s="110"/>
      <c r="I49" s="110"/>
      <c r="J49" s="77">
        <f t="shared" si="0"/>
        <v>0</v>
      </c>
      <c r="K49" s="80">
        <f>IFERROR((($C49/$E49)*($G49/100)*$J49*$D49*อ้างอิง!$G$21/1000),0)</f>
        <v>0</v>
      </c>
      <c r="L49" s="80">
        <f>IFERROR((($C49/$F49)*($G49/100)*$J49*$D49*อ้างอิง!$G$21/1000),0)</f>
        <v>0</v>
      </c>
      <c r="M49" s="81">
        <f t="shared" si="1"/>
        <v>0</v>
      </c>
      <c r="N49" s="75"/>
    </row>
    <row r="50" spans="1:14" ht="39" customHeight="1">
      <c r="A50" s="74"/>
      <c r="B50" s="76">
        <v>37</v>
      </c>
      <c r="C50" s="109"/>
      <c r="D50" s="110"/>
      <c r="E50" s="110"/>
      <c r="F50" s="109"/>
      <c r="G50" s="109"/>
      <c r="H50" s="110"/>
      <c r="I50" s="110"/>
      <c r="J50" s="77">
        <f t="shared" si="0"/>
        <v>0</v>
      </c>
      <c r="K50" s="80">
        <f>IFERROR((($C50/$E50)*($G50/100)*$J50*$D50*อ้างอิง!$G$21/1000),0)</f>
        <v>0</v>
      </c>
      <c r="L50" s="80">
        <f>IFERROR((($C50/$F50)*($G50/100)*$J50*$D50*อ้างอิง!$G$21/1000),0)</f>
        <v>0</v>
      </c>
      <c r="M50" s="81">
        <f t="shared" si="1"/>
        <v>0</v>
      </c>
      <c r="N50" s="75"/>
    </row>
    <row r="51" spans="1:14" ht="39" customHeight="1">
      <c r="A51" s="74"/>
      <c r="B51" s="76">
        <v>38</v>
      </c>
      <c r="C51" s="109"/>
      <c r="D51" s="110"/>
      <c r="E51" s="110"/>
      <c r="F51" s="109"/>
      <c r="G51" s="109"/>
      <c r="H51" s="110"/>
      <c r="I51" s="110"/>
      <c r="J51" s="77">
        <f t="shared" si="0"/>
        <v>0</v>
      </c>
      <c r="K51" s="80">
        <f>IFERROR((($C51/$E51)*($G51/100)*$J51*$D51*อ้างอิง!$G$21/1000),0)</f>
        <v>0</v>
      </c>
      <c r="L51" s="80">
        <f>IFERROR((($C51/$F51)*($G51/100)*$J51*$D51*อ้างอิง!$G$21/1000),0)</f>
        <v>0</v>
      </c>
      <c r="M51" s="81">
        <f t="shared" si="1"/>
        <v>0</v>
      </c>
      <c r="N51" s="75"/>
    </row>
    <row r="52" spans="1:14" ht="39" customHeight="1">
      <c r="A52" s="74"/>
      <c r="B52" s="76">
        <v>39</v>
      </c>
      <c r="C52" s="109"/>
      <c r="D52" s="110"/>
      <c r="E52" s="110"/>
      <c r="F52" s="109"/>
      <c r="G52" s="109"/>
      <c r="H52" s="110"/>
      <c r="I52" s="110"/>
      <c r="J52" s="77">
        <f t="shared" si="0"/>
        <v>0</v>
      </c>
      <c r="K52" s="80">
        <f>IFERROR((($C52/$E52)*($G52/100)*$J52*$D52*อ้างอิง!$G$21/1000),0)</f>
        <v>0</v>
      </c>
      <c r="L52" s="80">
        <f>IFERROR((($C52/$F52)*($G52/100)*$J52*$D52*อ้างอิง!$G$21/1000),0)</f>
        <v>0</v>
      </c>
      <c r="M52" s="81">
        <f t="shared" si="1"/>
        <v>0</v>
      </c>
      <c r="N52" s="75"/>
    </row>
    <row r="53" spans="1:14" ht="39" customHeight="1">
      <c r="A53" s="74"/>
      <c r="B53" s="76">
        <v>40</v>
      </c>
      <c r="C53" s="109"/>
      <c r="D53" s="110"/>
      <c r="E53" s="110"/>
      <c r="F53" s="109"/>
      <c r="G53" s="109"/>
      <c r="H53" s="110"/>
      <c r="I53" s="110"/>
      <c r="J53" s="77">
        <f t="shared" si="0"/>
        <v>0</v>
      </c>
      <c r="K53" s="80">
        <f>IFERROR((($C53/$E53)*($G53/100)*$J53*$D53*อ้างอิง!$G$21/1000),0)</f>
        <v>0</v>
      </c>
      <c r="L53" s="80">
        <f>IFERROR((($C53/$F53)*($G53/100)*$J53*$D53*อ้างอิง!$G$21/1000),0)</f>
        <v>0</v>
      </c>
      <c r="M53" s="81">
        <f t="shared" si="1"/>
        <v>0</v>
      </c>
      <c r="N53" s="75"/>
    </row>
    <row r="54" spans="1:14" ht="39" customHeight="1">
      <c r="A54" s="74"/>
      <c r="B54" s="76">
        <v>41</v>
      </c>
      <c r="C54" s="109"/>
      <c r="D54" s="110"/>
      <c r="E54" s="110"/>
      <c r="F54" s="109"/>
      <c r="G54" s="109"/>
      <c r="H54" s="110"/>
      <c r="I54" s="110"/>
      <c r="J54" s="77">
        <f t="shared" si="0"/>
        <v>0</v>
      </c>
      <c r="K54" s="80">
        <f>IFERROR((($C54/$E54)*($G54/100)*$J54*$D54*อ้างอิง!$G$21/1000),0)</f>
        <v>0</v>
      </c>
      <c r="L54" s="80">
        <f>IFERROR((($C54/$F54)*($G54/100)*$J54*$D54*อ้างอิง!$G$21/1000),0)</f>
        <v>0</v>
      </c>
      <c r="M54" s="81">
        <f t="shared" si="1"/>
        <v>0</v>
      </c>
      <c r="N54" s="75"/>
    </row>
    <row r="55" spans="1:14" ht="39" customHeight="1">
      <c r="A55" s="74"/>
      <c r="B55" s="76">
        <v>42</v>
      </c>
      <c r="C55" s="109"/>
      <c r="D55" s="110"/>
      <c r="E55" s="110"/>
      <c r="F55" s="109"/>
      <c r="G55" s="109"/>
      <c r="H55" s="110"/>
      <c r="I55" s="110"/>
      <c r="J55" s="77">
        <f t="shared" si="0"/>
        <v>0</v>
      </c>
      <c r="K55" s="80">
        <f>IFERROR((($C55/$E55)*($G55/100)*$J55*$D55*อ้างอิง!$G$21/1000),0)</f>
        <v>0</v>
      </c>
      <c r="L55" s="80">
        <f>IFERROR((($C55/$F55)*($G55/100)*$J55*$D55*อ้างอิง!$G$21/1000),0)</f>
        <v>0</v>
      </c>
      <c r="M55" s="81">
        <f t="shared" si="1"/>
        <v>0</v>
      </c>
      <c r="N55" s="75"/>
    </row>
    <row r="56" spans="1:14" ht="39" customHeight="1">
      <c r="A56" s="74"/>
      <c r="B56" s="76">
        <v>43</v>
      </c>
      <c r="C56" s="109"/>
      <c r="D56" s="110"/>
      <c r="E56" s="110"/>
      <c r="F56" s="109"/>
      <c r="G56" s="109"/>
      <c r="H56" s="110"/>
      <c r="I56" s="110"/>
      <c r="J56" s="77">
        <f t="shared" si="0"/>
        <v>0</v>
      </c>
      <c r="K56" s="80">
        <f>IFERROR((($C56/$E56)*($G56/100)*$J56*$D56*อ้างอิง!$G$21/1000),0)</f>
        <v>0</v>
      </c>
      <c r="L56" s="80">
        <f>IFERROR((($C56/$F56)*($G56/100)*$J56*$D56*อ้างอิง!$G$21/1000),0)</f>
        <v>0</v>
      </c>
      <c r="M56" s="81">
        <f t="shared" si="1"/>
        <v>0</v>
      </c>
      <c r="N56" s="75"/>
    </row>
    <row r="57" spans="1:14" ht="39" customHeight="1">
      <c r="A57" s="74"/>
      <c r="B57" s="76">
        <v>44</v>
      </c>
      <c r="C57" s="109"/>
      <c r="D57" s="110"/>
      <c r="E57" s="110"/>
      <c r="F57" s="109"/>
      <c r="G57" s="109"/>
      <c r="H57" s="110"/>
      <c r="I57" s="110"/>
      <c r="J57" s="77">
        <f t="shared" si="0"/>
        <v>0</v>
      </c>
      <c r="K57" s="80">
        <f>IFERROR((($C57/$E57)*($G57/100)*$J57*$D57*อ้างอิง!$G$21/1000),0)</f>
        <v>0</v>
      </c>
      <c r="L57" s="80">
        <f>IFERROR((($C57/$F57)*($G57/100)*$J57*$D57*อ้างอิง!$G$21/1000),0)</f>
        <v>0</v>
      </c>
      <c r="M57" s="81">
        <f t="shared" si="1"/>
        <v>0</v>
      </c>
      <c r="N57" s="75"/>
    </row>
    <row r="58" spans="1:14" ht="39" customHeight="1">
      <c r="A58" s="74"/>
      <c r="B58" s="76">
        <v>45</v>
      </c>
      <c r="C58" s="109"/>
      <c r="D58" s="110"/>
      <c r="E58" s="110"/>
      <c r="F58" s="109"/>
      <c r="G58" s="109"/>
      <c r="H58" s="110"/>
      <c r="I58" s="110"/>
      <c r="J58" s="77">
        <f t="shared" si="0"/>
        <v>0</v>
      </c>
      <c r="K58" s="80">
        <f>IFERROR((($C58/$E58)*($G58/100)*$J58*$D58*อ้างอิง!$G$21/1000),0)</f>
        <v>0</v>
      </c>
      <c r="L58" s="80">
        <f>IFERROR((($C58/$F58)*($G58/100)*$J58*$D58*อ้างอิง!$G$21/1000),0)</f>
        <v>0</v>
      </c>
      <c r="M58" s="81">
        <f t="shared" si="1"/>
        <v>0</v>
      </c>
      <c r="N58" s="75"/>
    </row>
    <row r="59" spans="1:14" ht="39" customHeight="1">
      <c r="A59" s="74"/>
      <c r="B59" s="76">
        <v>46</v>
      </c>
      <c r="C59" s="109"/>
      <c r="D59" s="110"/>
      <c r="E59" s="110"/>
      <c r="F59" s="109"/>
      <c r="G59" s="109"/>
      <c r="H59" s="110"/>
      <c r="I59" s="110"/>
      <c r="J59" s="77">
        <f t="shared" si="0"/>
        <v>0</v>
      </c>
      <c r="K59" s="80">
        <f>IFERROR((($C59/$E59)*($G59/100)*$J59*$D59*อ้างอิง!$G$21/1000),0)</f>
        <v>0</v>
      </c>
      <c r="L59" s="80">
        <f>IFERROR((($C59/$F59)*($G59/100)*$J59*$D59*อ้างอิง!$G$21/1000),0)</f>
        <v>0</v>
      </c>
      <c r="M59" s="81">
        <f t="shared" si="1"/>
        <v>0</v>
      </c>
      <c r="N59" s="75"/>
    </row>
    <row r="60" spans="1:14" ht="39" customHeight="1">
      <c r="A60" s="74"/>
      <c r="B60" s="76">
        <v>47</v>
      </c>
      <c r="C60" s="109"/>
      <c r="D60" s="110"/>
      <c r="E60" s="110"/>
      <c r="F60" s="109"/>
      <c r="G60" s="109"/>
      <c r="H60" s="110"/>
      <c r="I60" s="110"/>
      <c r="J60" s="77">
        <f t="shared" si="0"/>
        <v>0</v>
      </c>
      <c r="K60" s="80">
        <f>IFERROR((($C60/$E60)*($G60/100)*$J60*$D60*อ้างอิง!$G$21/1000),0)</f>
        <v>0</v>
      </c>
      <c r="L60" s="80">
        <f>IFERROR((($C60/$F60)*($G60/100)*$J60*$D60*อ้างอิง!$G$21/1000),0)</f>
        <v>0</v>
      </c>
      <c r="M60" s="81">
        <f t="shared" si="1"/>
        <v>0</v>
      </c>
      <c r="N60" s="75"/>
    </row>
    <row r="61" spans="1:14" ht="39" customHeight="1">
      <c r="A61" s="74"/>
      <c r="B61" s="76">
        <v>48</v>
      </c>
      <c r="C61" s="109"/>
      <c r="D61" s="110"/>
      <c r="E61" s="110"/>
      <c r="F61" s="109"/>
      <c r="G61" s="109"/>
      <c r="H61" s="110"/>
      <c r="I61" s="110"/>
      <c r="J61" s="77">
        <f t="shared" si="0"/>
        <v>0</v>
      </c>
      <c r="K61" s="80">
        <f>IFERROR((($C61/$E61)*($G61/100)*$J61*$D61*อ้างอิง!$G$21/1000),0)</f>
        <v>0</v>
      </c>
      <c r="L61" s="80">
        <f>IFERROR((($C61/$F61)*($G61/100)*$J61*$D61*อ้างอิง!$G$21/1000),0)</f>
        <v>0</v>
      </c>
      <c r="M61" s="81">
        <f t="shared" si="1"/>
        <v>0</v>
      </c>
      <c r="N61" s="75"/>
    </row>
    <row r="62" spans="1:14" ht="39" customHeight="1">
      <c r="A62" s="74"/>
      <c r="B62" s="76">
        <v>49</v>
      </c>
      <c r="C62" s="109"/>
      <c r="D62" s="110"/>
      <c r="E62" s="110"/>
      <c r="F62" s="109"/>
      <c r="G62" s="109"/>
      <c r="H62" s="110"/>
      <c r="I62" s="110"/>
      <c r="J62" s="77">
        <f t="shared" si="0"/>
        <v>0</v>
      </c>
      <c r="K62" s="80">
        <f>IFERROR((($C62/$E62)*($G62/100)*$J62*$D62*อ้างอิง!$G$21/1000),0)</f>
        <v>0</v>
      </c>
      <c r="L62" s="80">
        <f>IFERROR((($C62/$F62)*($G62/100)*$J62*$D62*อ้างอิง!$G$21/1000),0)</f>
        <v>0</v>
      </c>
      <c r="M62" s="81">
        <f t="shared" si="1"/>
        <v>0</v>
      </c>
      <c r="N62" s="75"/>
    </row>
    <row r="63" spans="1:14" ht="39" customHeight="1">
      <c r="A63" s="74"/>
      <c r="B63" s="76">
        <v>50</v>
      </c>
      <c r="C63" s="109"/>
      <c r="D63" s="110"/>
      <c r="E63" s="110"/>
      <c r="F63" s="109"/>
      <c r="G63" s="109"/>
      <c r="H63" s="110"/>
      <c r="I63" s="110"/>
      <c r="J63" s="77">
        <f t="shared" si="0"/>
        <v>0</v>
      </c>
      <c r="K63" s="80">
        <f>IFERROR((($C63/$E63)*($G63/100)*$J63*$D63*อ้างอิง!$G$21/1000),0)</f>
        <v>0</v>
      </c>
      <c r="L63" s="80">
        <f>IFERROR((($C63/$F63)*($G63/100)*$J63*$D63*อ้างอิง!$G$21/1000),0)</f>
        <v>0</v>
      </c>
      <c r="M63" s="81">
        <f t="shared" si="1"/>
        <v>0</v>
      </c>
      <c r="N63" s="75"/>
    </row>
    <row r="64" spans="1:14" ht="25.75" customHeight="1" thickBot="1">
      <c r="A64" s="74"/>
      <c r="B64" s="78" t="s">
        <v>8</v>
      </c>
      <c r="C64" s="79"/>
      <c r="D64" s="79"/>
      <c r="E64" s="79"/>
      <c r="F64" s="79"/>
      <c r="G64" s="79"/>
      <c r="H64" s="79"/>
      <c r="I64" s="79"/>
      <c r="J64" s="79"/>
      <c r="K64" s="82">
        <f>SUM(K14:K63)</f>
        <v>4875.2870943396229</v>
      </c>
      <c r="L64" s="82">
        <f>SUM(L14:L63)</f>
        <v>3882.6478737791126</v>
      </c>
      <c r="M64" s="82">
        <f>ROUNDDOWN(SUM(M14:M63),0)</f>
        <v>992</v>
      </c>
      <c r="N64" s="75"/>
    </row>
    <row r="65" spans="1:14" ht="25.75" customHeight="1">
      <c r="A65" s="74"/>
      <c r="B65" s="70"/>
      <c r="N65" s="75"/>
    </row>
  </sheetData>
  <sheetProtection algorithmName="SHA-512" hashValue="1s7lqzP7PS2bR96WQ1JTEzje4f8iTvHfQ3p8WsRkFZ87/JQjvoX7yb0FdCMMFhYCRtrIOHQZPo0zUlLz1ic/kw==" saltValue="sIYWiNY9YGdIJdDDm2mS6Q==" spinCount="100000" sheet="1" objects="1" scenarios="1"/>
  <dataConsolidate/>
  <mergeCells count="20">
    <mergeCell ref="A1:A4"/>
    <mergeCell ref="B1:L1"/>
    <mergeCell ref="C2:L2"/>
    <mergeCell ref="C3:L3"/>
    <mergeCell ref="C4:F4"/>
    <mergeCell ref="K4:L4"/>
    <mergeCell ref="I4:J4"/>
    <mergeCell ref="L12:L13"/>
    <mergeCell ref="M12:M13"/>
    <mergeCell ref="G12:G13"/>
    <mergeCell ref="B11:M11"/>
    <mergeCell ref="B12:B13"/>
    <mergeCell ref="C12:C13"/>
    <mergeCell ref="D12:D13"/>
    <mergeCell ref="E12:E13"/>
    <mergeCell ref="F12:F13"/>
    <mergeCell ref="H12:H13"/>
    <mergeCell ref="I12:I13"/>
    <mergeCell ref="J12:J13"/>
    <mergeCell ref="K12:K13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67"/>
  <sheetViews>
    <sheetView zoomScaleNormal="100" workbookViewId="0">
      <selection activeCell="I16" sqref="I16 C16:E16"/>
    </sheetView>
  </sheetViews>
  <sheetFormatPr defaultColWidth="8.90625" defaultRowHeight="22.5"/>
  <cols>
    <col min="1" max="1" width="10.08984375" style="37" customWidth="1"/>
    <col min="2" max="2" width="17.1796875" style="37" customWidth="1"/>
    <col min="3" max="3" width="20.08984375" style="37" customWidth="1"/>
    <col min="4" max="4" width="14" style="37" customWidth="1"/>
    <col min="5" max="6" width="20.08984375" style="37" customWidth="1"/>
    <col min="7" max="8" width="12.7265625" style="37" customWidth="1"/>
    <col min="9" max="9" width="11.81640625" style="37" customWidth="1"/>
    <col min="10" max="10" width="17.6328125" style="37" customWidth="1"/>
    <col min="11" max="11" width="17" style="37" customWidth="1"/>
    <col min="12" max="12" width="14.90625" style="37" customWidth="1"/>
    <col min="13" max="13" width="11.08984375" style="37" customWidth="1"/>
    <col min="14" max="16384" width="8.90625" style="37"/>
  </cols>
  <sheetData>
    <row r="1" spans="1:13" ht="34.75" customHeight="1">
      <c r="A1" s="147"/>
      <c r="B1" s="150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60" t="s">
        <v>19</v>
      </c>
      <c r="M1" s="61" t="str">
        <f>+ลักษณะกิจกรรม!L1</f>
        <v>LESS-EE-25</v>
      </c>
    </row>
    <row r="2" spans="1:13" ht="25.75" customHeight="1">
      <c r="A2" s="148"/>
      <c r="B2" s="67" t="s">
        <v>5</v>
      </c>
      <c r="C2" s="151" t="str">
        <f>+ลักษณะกิจกรรม!C2</f>
        <v>การติดตั้งเครื่องปรับอากาศประสิทธิภาพสูงเพื่อแทนที่เครื่องปรับอากาศเดิม</v>
      </c>
      <c r="D2" s="152"/>
      <c r="E2" s="152"/>
      <c r="F2" s="152"/>
      <c r="G2" s="152"/>
      <c r="H2" s="152"/>
      <c r="I2" s="152"/>
      <c r="J2" s="152"/>
      <c r="K2" s="153"/>
      <c r="L2" s="60" t="s">
        <v>20</v>
      </c>
      <c r="M2" s="63">
        <f>+ลักษณะกิจกรรม!L2</f>
        <v>10</v>
      </c>
    </row>
    <row r="3" spans="1:13" ht="25.75" customHeight="1">
      <c r="A3" s="148"/>
      <c r="B3" s="66" t="s">
        <v>3</v>
      </c>
      <c r="C3" s="132" t="str">
        <f>+ลักษณะกิจกรรม!C3</f>
        <v>กรอกข้อมูล</v>
      </c>
      <c r="D3" s="133"/>
      <c r="E3" s="133"/>
      <c r="F3" s="133"/>
      <c r="G3" s="133"/>
      <c r="H3" s="133"/>
      <c r="I3" s="133"/>
      <c r="J3" s="133"/>
      <c r="K3" s="134"/>
      <c r="L3" s="60" t="s">
        <v>1</v>
      </c>
      <c r="M3" s="63">
        <v>4</v>
      </c>
    </row>
    <row r="4" spans="1:13" ht="25.75" customHeight="1">
      <c r="A4" s="149"/>
      <c r="B4" s="66" t="s">
        <v>4</v>
      </c>
      <c r="C4" s="117" t="str">
        <f>+ลักษณะกิจกรรม!C4</f>
        <v>กรอกข้อมูล</v>
      </c>
      <c r="D4" s="118"/>
      <c r="E4" s="118"/>
      <c r="F4" s="118"/>
      <c r="G4" s="34"/>
      <c r="H4" s="165" t="s">
        <v>11</v>
      </c>
      <c r="I4" s="165"/>
      <c r="J4" s="121" t="str">
        <f>+ลักษณะกิจกรรม!I4</f>
        <v>กรอกข้อมูล</v>
      </c>
      <c r="K4" s="122"/>
      <c r="L4" s="60" t="s">
        <v>2</v>
      </c>
      <c r="M4" s="113" t="str">
        <f>+ลักษณะกิจกรรม!L4</f>
        <v>28/5/2568</v>
      </c>
    </row>
    <row r="5" spans="1:13" ht="25.75" customHeight="1">
      <c r="A5" s="68"/>
      <c r="B5" s="69"/>
      <c r="C5" s="26"/>
      <c r="D5" s="26"/>
      <c r="E5" s="26"/>
      <c r="F5" s="26"/>
      <c r="G5" s="26"/>
      <c r="H5" s="26"/>
      <c r="I5" s="70"/>
      <c r="J5" s="27"/>
      <c r="K5" s="27"/>
      <c r="L5" s="69"/>
      <c r="M5" s="33"/>
    </row>
    <row r="6" spans="1:13" ht="25.75" customHeight="1">
      <c r="A6" s="68"/>
      <c r="B6" s="85" t="s">
        <v>109</v>
      </c>
      <c r="C6" s="86"/>
      <c r="D6" s="86"/>
      <c r="E6" s="86"/>
      <c r="F6" s="26"/>
      <c r="G6" s="26"/>
      <c r="H6" s="26"/>
      <c r="I6" s="70"/>
      <c r="J6" s="27"/>
      <c r="K6" s="27"/>
      <c r="L6" s="69"/>
      <c r="M6" s="33"/>
    </row>
    <row r="7" spans="1:13" ht="25.75" customHeight="1">
      <c r="A7" s="68"/>
      <c r="B7" s="37" t="s">
        <v>54</v>
      </c>
      <c r="C7" s="71" t="s">
        <v>55</v>
      </c>
      <c r="D7" s="26"/>
      <c r="E7" s="26"/>
      <c r="F7" s="26"/>
      <c r="G7" s="26"/>
      <c r="H7" s="26"/>
      <c r="I7" s="70"/>
      <c r="J7" s="27"/>
      <c r="K7" s="27"/>
      <c r="L7" s="69"/>
      <c r="M7" s="33"/>
    </row>
    <row r="8" spans="1:13" ht="25.75" customHeight="1">
      <c r="A8" s="68"/>
      <c r="C8" s="72" t="s">
        <v>105</v>
      </c>
      <c r="D8" s="26"/>
      <c r="E8" s="26"/>
      <c r="F8" s="26"/>
      <c r="G8" s="26"/>
      <c r="H8" s="26"/>
      <c r="I8" s="70"/>
      <c r="J8" s="27"/>
      <c r="K8" s="27"/>
      <c r="L8" s="69"/>
      <c r="M8" s="33"/>
    </row>
    <row r="9" spans="1:13" ht="25.75" customHeight="1">
      <c r="A9" s="68"/>
      <c r="C9" s="72"/>
      <c r="D9" s="26"/>
      <c r="E9" s="26"/>
      <c r="F9" s="26"/>
      <c r="G9" s="26"/>
      <c r="H9" s="26"/>
      <c r="I9" s="70"/>
      <c r="J9" s="27"/>
      <c r="K9" s="27"/>
      <c r="L9" s="69"/>
      <c r="M9" s="33"/>
    </row>
    <row r="10" spans="1:13" ht="25.75" customHeight="1" thickBot="1">
      <c r="A10" s="68"/>
      <c r="B10" s="87" t="s">
        <v>87</v>
      </c>
      <c r="C10" s="88"/>
      <c r="D10" s="84"/>
      <c r="E10" s="84"/>
      <c r="F10" s="84"/>
      <c r="G10" s="26"/>
      <c r="H10" s="26"/>
      <c r="I10" s="70"/>
      <c r="J10" s="27"/>
      <c r="K10" s="27"/>
      <c r="L10" s="69"/>
      <c r="M10" s="33"/>
    </row>
    <row r="11" spans="1:13" ht="25.75" customHeight="1" thickBot="1">
      <c r="A11" s="68"/>
      <c r="B11" s="35" t="s">
        <v>88</v>
      </c>
      <c r="C11" s="36"/>
      <c r="D11" s="36"/>
      <c r="E11" s="36"/>
      <c r="F11" s="36"/>
      <c r="I11" s="38">
        <v>0.31900000000000001</v>
      </c>
      <c r="J11" s="39" t="s">
        <v>35</v>
      </c>
      <c r="K11" s="27"/>
      <c r="L11" s="69"/>
      <c r="M11" s="33"/>
    </row>
    <row r="12" spans="1:13" ht="25.75" customHeight="1" thickBot="1">
      <c r="A12" s="68"/>
      <c r="B12" s="69"/>
      <c r="C12" s="26"/>
      <c r="D12" s="26"/>
      <c r="E12" s="26"/>
      <c r="F12" s="26"/>
      <c r="G12" s="26"/>
      <c r="H12" s="26"/>
      <c r="I12" s="70"/>
      <c r="J12" s="27"/>
      <c r="K12" s="27"/>
      <c r="L12" s="69"/>
      <c r="M12" s="73"/>
    </row>
    <row r="13" spans="1:13" ht="25.75" customHeight="1" thickBot="1">
      <c r="A13" s="74"/>
      <c r="B13" s="143" t="s">
        <v>94</v>
      </c>
      <c r="C13" s="144"/>
      <c r="D13" s="144"/>
      <c r="E13" s="144"/>
      <c r="F13" s="144"/>
      <c r="G13" s="144"/>
      <c r="H13" s="144"/>
      <c r="I13" s="144"/>
      <c r="J13" s="145"/>
      <c r="K13" s="145"/>
      <c r="L13" s="146"/>
      <c r="M13" s="75"/>
    </row>
    <row r="14" spans="1:13" ht="25.75" customHeight="1">
      <c r="A14" s="74"/>
      <c r="B14" s="155" t="s">
        <v>7</v>
      </c>
      <c r="C14" s="162" t="s">
        <v>51</v>
      </c>
      <c r="D14" s="161" t="s">
        <v>106</v>
      </c>
      <c r="E14" s="161" t="s">
        <v>52</v>
      </c>
      <c r="F14" s="163" t="s">
        <v>112</v>
      </c>
      <c r="G14" s="162" t="s">
        <v>42</v>
      </c>
      <c r="H14" s="162" t="s">
        <v>43</v>
      </c>
      <c r="I14" s="161" t="s">
        <v>44</v>
      </c>
      <c r="J14" s="157" t="s">
        <v>96</v>
      </c>
      <c r="K14" s="157" t="s">
        <v>97</v>
      </c>
      <c r="L14" s="159" t="s">
        <v>98</v>
      </c>
      <c r="M14" s="75"/>
    </row>
    <row r="15" spans="1:13" ht="85.25" customHeight="1">
      <c r="A15" s="74"/>
      <c r="B15" s="156"/>
      <c r="C15" s="162"/>
      <c r="D15" s="161"/>
      <c r="E15" s="161"/>
      <c r="F15" s="164"/>
      <c r="G15" s="162"/>
      <c r="H15" s="162"/>
      <c r="I15" s="161"/>
      <c r="J15" s="158"/>
      <c r="K15" s="158"/>
      <c r="L15" s="160"/>
      <c r="M15" s="75"/>
    </row>
    <row r="16" spans="1:13" ht="39" customHeight="1">
      <c r="A16" s="74"/>
      <c r="B16" s="76">
        <v>1</v>
      </c>
      <c r="C16" s="109">
        <v>21000</v>
      </c>
      <c r="D16" s="110">
        <v>1</v>
      </c>
      <c r="E16" s="111">
        <v>10.6</v>
      </c>
      <c r="F16" s="112">
        <v>20.100000000000001</v>
      </c>
      <c r="G16" s="110">
        <v>8</v>
      </c>
      <c r="H16" s="110">
        <v>240</v>
      </c>
      <c r="I16" s="77">
        <f>+G16*H16</f>
        <v>1920</v>
      </c>
      <c r="J16" s="80">
        <f>IFERROR((($C16/$E16)*$I16*$D16*อ้างอิง!$G$23/1000),0)</f>
        <v>1213.4037735849058</v>
      </c>
      <c r="K16" s="80">
        <f>IFERROR(($C16/((-0.02*$F16^2)+(1.12*$F16)))*$I16*$D16*อ้างอิง!$G$23/1000,0)</f>
        <v>891.23186296927599</v>
      </c>
      <c r="L16" s="81">
        <f>+J16-K16</f>
        <v>322.17191061562983</v>
      </c>
      <c r="M16" s="75"/>
    </row>
    <row r="17" spans="1:13" ht="39" customHeight="1">
      <c r="A17" s="74"/>
      <c r="B17" s="76">
        <v>2</v>
      </c>
      <c r="C17" s="109"/>
      <c r="D17" s="110"/>
      <c r="E17" s="110"/>
      <c r="F17" s="109"/>
      <c r="G17" s="110"/>
      <c r="H17" s="110"/>
      <c r="I17" s="77">
        <f t="shared" ref="I17:I65" si="0">+G17*H17</f>
        <v>0</v>
      </c>
      <c r="J17" s="80">
        <f>IFERROR((($C17/$E17)*$I17*$D17*อ้างอิง!$G$23/1000),0)</f>
        <v>0</v>
      </c>
      <c r="K17" s="80">
        <f>IFERROR(($C17/((-0.02*$F17^2)+(1.12*$F17)))*$I17*$D17*อ้างอิง!$G$23/1000,0)</f>
        <v>0</v>
      </c>
      <c r="L17" s="81">
        <f t="shared" ref="L17:L65" si="1">+J17-K17</f>
        <v>0</v>
      </c>
      <c r="M17" s="75"/>
    </row>
    <row r="18" spans="1:13" ht="44.4" customHeight="1">
      <c r="A18" s="74"/>
      <c r="B18" s="76">
        <v>3</v>
      </c>
      <c r="C18" s="109"/>
      <c r="D18" s="110"/>
      <c r="E18" s="110"/>
      <c r="F18" s="109"/>
      <c r="G18" s="110"/>
      <c r="H18" s="110"/>
      <c r="I18" s="77">
        <f t="shared" si="0"/>
        <v>0</v>
      </c>
      <c r="J18" s="80">
        <f>IFERROR((($C18/$E18)*$I18*$D18*อ้างอิง!$G$23/1000),0)</f>
        <v>0</v>
      </c>
      <c r="K18" s="80">
        <f>IFERROR(($C18/((-0.02*$F18^2)+(1.12*$F18)))*$I18*$D18*อ้างอิง!$G$23/1000,0)</f>
        <v>0</v>
      </c>
      <c r="L18" s="81">
        <f t="shared" si="1"/>
        <v>0</v>
      </c>
      <c r="M18" s="75"/>
    </row>
    <row r="19" spans="1:13" ht="39" customHeight="1">
      <c r="A19" s="74"/>
      <c r="B19" s="76">
        <v>4</v>
      </c>
      <c r="C19" s="109"/>
      <c r="D19" s="110"/>
      <c r="E19" s="110"/>
      <c r="F19" s="109"/>
      <c r="G19" s="110"/>
      <c r="H19" s="110"/>
      <c r="I19" s="77">
        <f t="shared" si="0"/>
        <v>0</v>
      </c>
      <c r="J19" s="80">
        <f>IFERROR((($C19/$E19)*$I19*$D19*อ้างอิง!$G$23/1000),0)</f>
        <v>0</v>
      </c>
      <c r="K19" s="80">
        <f>IFERROR(($C19/((-0.02*$F19^2)+(1.12*$F19)))*$I19*$D19*อ้างอิง!$G$23/1000,0)</f>
        <v>0</v>
      </c>
      <c r="L19" s="81">
        <f t="shared" si="1"/>
        <v>0</v>
      </c>
      <c r="M19" s="75"/>
    </row>
    <row r="20" spans="1:13" ht="39" customHeight="1">
      <c r="A20" s="74"/>
      <c r="B20" s="76">
        <v>5</v>
      </c>
      <c r="C20" s="109"/>
      <c r="D20" s="110"/>
      <c r="E20" s="110"/>
      <c r="F20" s="109"/>
      <c r="G20" s="110"/>
      <c r="H20" s="110"/>
      <c r="I20" s="77">
        <f t="shared" si="0"/>
        <v>0</v>
      </c>
      <c r="J20" s="80">
        <f>IFERROR((($C20/$E20)*$I20*$D20*อ้างอิง!$G$23/1000),0)</f>
        <v>0</v>
      </c>
      <c r="K20" s="80">
        <f>IFERROR(($C20/((-0.02*$F20^2)+(1.12*$F20)))*$I20*$D20*อ้างอิง!$G$23/1000,0)</f>
        <v>0</v>
      </c>
      <c r="L20" s="81">
        <f t="shared" si="1"/>
        <v>0</v>
      </c>
      <c r="M20" s="75"/>
    </row>
    <row r="21" spans="1:13" ht="39" customHeight="1">
      <c r="A21" s="74"/>
      <c r="B21" s="76">
        <v>6</v>
      </c>
      <c r="C21" s="109"/>
      <c r="D21" s="110"/>
      <c r="E21" s="110"/>
      <c r="F21" s="109"/>
      <c r="G21" s="110"/>
      <c r="H21" s="110"/>
      <c r="I21" s="77">
        <f t="shared" si="0"/>
        <v>0</v>
      </c>
      <c r="J21" s="80">
        <f>IFERROR((($C21/$E21)*$I21*$D21*อ้างอิง!$G$23/1000),0)</f>
        <v>0</v>
      </c>
      <c r="K21" s="80">
        <f>IFERROR(($C21/((-0.02*$F21^2)+(1.12*$F21)))*$I21*$D21*อ้างอิง!$G$23/1000,0)</f>
        <v>0</v>
      </c>
      <c r="L21" s="81">
        <f t="shared" si="1"/>
        <v>0</v>
      </c>
      <c r="M21" s="75"/>
    </row>
    <row r="22" spans="1:13" ht="39" customHeight="1">
      <c r="A22" s="74"/>
      <c r="B22" s="76">
        <v>7</v>
      </c>
      <c r="C22" s="109"/>
      <c r="D22" s="110"/>
      <c r="E22" s="110"/>
      <c r="F22" s="109"/>
      <c r="G22" s="110"/>
      <c r="H22" s="110"/>
      <c r="I22" s="77">
        <f t="shared" si="0"/>
        <v>0</v>
      </c>
      <c r="J22" s="80">
        <f>IFERROR((($C22/$E22)*$I22*$D22*อ้างอิง!$G$23/1000),0)</f>
        <v>0</v>
      </c>
      <c r="K22" s="80">
        <f>IFERROR(($C22/((-0.02*$F22^2)+(1.12*$F22)))*$I22*$D22*อ้างอิง!$G$23/1000,0)</f>
        <v>0</v>
      </c>
      <c r="L22" s="81">
        <f t="shared" si="1"/>
        <v>0</v>
      </c>
      <c r="M22" s="75"/>
    </row>
    <row r="23" spans="1:13" ht="39" customHeight="1">
      <c r="A23" s="74"/>
      <c r="B23" s="76">
        <v>8</v>
      </c>
      <c r="C23" s="109"/>
      <c r="D23" s="110"/>
      <c r="E23" s="110"/>
      <c r="F23" s="109"/>
      <c r="G23" s="110"/>
      <c r="H23" s="110"/>
      <c r="I23" s="77">
        <f t="shared" si="0"/>
        <v>0</v>
      </c>
      <c r="J23" s="80">
        <f>IFERROR((($C23/$E23)*$I23*$D23*อ้างอิง!$G$23/1000),0)</f>
        <v>0</v>
      </c>
      <c r="K23" s="80">
        <f>IFERROR(($C23/((-0.02*$F23^2)+(1.12*$F23)))*$I23*$D23*อ้างอิง!$G$23/1000,0)</f>
        <v>0</v>
      </c>
      <c r="L23" s="81">
        <f t="shared" si="1"/>
        <v>0</v>
      </c>
      <c r="M23" s="75"/>
    </row>
    <row r="24" spans="1:13" ht="39" customHeight="1">
      <c r="A24" s="74"/>
      <c r="B24" s="76">
        <v>9</v>
      </c>
      <c r="C24" s="109"/>
      <c r="D24" s="110"/>
      <c r="E24" s="110"/>
      <c r="F24" s="109"/>
      <c r="G24" s="110"/>
      <c r="H24" s="110"/>
      <c r="I24" s="77">
        <f t="shared" si="0"/>
        <v>0</v>
      </c>
      <c r="J24" s="80">
        <f>IFERROR((($C24/$E24)*$I24*$D24*อ้างอิง!$G$23/1000),0)</f>
        <v>0</v>
      </c>
      <c r="K24" s="80">
        <f>IFERROR(($C24/((-0.02*$F24^2)+(1.12*$F24)))*$I24*$D24*อ้างอิง!$G$23/1000,0)</f>
        <v>0</v>
      </c>
      <c r="L24" s="81">
        <f t="shared" si="1"/>
        <v>0</v>
      </c>
      <c r="M24" s="75"/>
    </row>
    <row r="25" spans="1:13" ht="39" customHeight="1">
      <c r="A25" s="74"/>
      <c r="B25" s="76">
        <v>10</v>
      </c>
      <c r="C25" s="109"/>
      <c r="D25" s="110"/>
      <c r="E25" s="110"/>
      <c r="F25" s="109"/>
      <c r="G25" s="110"/>
      <c r="H25" s="110"/>
      <c r="I25" s="77">
        <f t="shared" si="0"/>
        <v>0</v>
      </c>
      <c r="J25" s="80">
        <f>IFERROR((($C25/$E25)*$I25*$D25*อ้างอิง!$G$23/1000),0)</f>
        <v>0</v>
      </c>
      <c r="K25" s="80">
        <f>IFERROR(($C25/((-0.02*$F25^2)+(1.12*$F25)))*$I25*$D25*อ้างอิง!$G$23/1000,0)</f>
        <v>0</v>
      </c>
      <c r="L25" s="81">
        <f t="shared" si="1"/>
        <v>0</v>
      </c>
      <c r="M25" s="75"/>
    </row>
    <row r="26" spans="1:13" ht="39" customHeight="1">
      <c r="A26" s="74"/>
      <c r="B26" s="76">
        <v>11</v>
      </c>
      <c r="C26" s="109"/>
      <c r="D26" s="110"/>
      <c r="E26" s="110"/>
      <c r="F26" s="109"/>
      <c r="G26" s="110"/>
      <c r="H26" s="110"/>
      <c r="I26" s="77">
        <f t="shared" si="0"/>
        <v>0</v>
      </c>
      <c r="J26" s="80">
        <f>IFERROR((($C26/$E26)*$I26*$D26*อ้างอิง!$G$23/1000),0)</f>
        <v>0</v>
      </c>
      <c r="K26" s="80">
        <f>IFERROR(($C26/((-0.02*$F26^2)+(1.12*$F26)))*$I26*$D26*อ้างอิง!$G$23/1000,0)</f>
        <v>0</v>
      </c>
      <c r="L26" s="81">
        <f t="shared" si="1"/>
        <v>0</v>
      </c>
      <c r="M26" s="75"/>
    </row>
    <row r="27" spans="1:13" ht="39" customHeight="1">
      <c r="A27" s="74"/>
      <c r="B27" s="76">
        <v>12</v>
      </c>
      <c r="C27" s="109"/>
      <c r="D27" s="110"/>
      <c r="E27" s="110"/>
      <c r="F27" s="109"/>
      <c r="G27" s="110"/>
      <c r="H27" s="110"/>
      <c r="I27" s="77">
        <f t="shared" si="0"/>
        <v>0</v>
      </c>
      <c r="J27" s="80">
        <f>IFERROR((($C27/$E27)*$I27*$D27*อ้างอิง!$G$23/1000),0)</f>
        <v>0</v>
      </c>
      <c r="K27" s="80">
        <f>IFERROR(($C27/((-0.02*$F27^2)+(1.12*$F27)))*$I27*$D27*อ้างอิง!$G$23/1000,0)</f>
        <v>0</v>
      </c>
      <c r="L27" s="81">
        <f t="shared" si="1"/>
        <v>0</v>
      </c>
      <c r="M27" s="75"/>
    </row>
    <row r="28" spans="1:13" ht="39" customHeight="1">
      <c r="A28" s="74"/>
      <c r="B28" s="76">
        <v>13</v>
      </c>
      <c r="C28" s="109"/>
      <c r="D28" s="110"/>
      <c r="E28" s="110"/>
      <c r="F28" s="109"/>
      <c r="G28" s="110"/>
      <c r="H28" s="110"/>
      <c r="I28" s="77">
        <f t="shared" si="0"/>
        <v>0</v>
      </c>
      <c r="J28" s="80">
        <f>IFERROR((($C28/$E28)*$I28*$D28*อ้างอิง!$G$23/1000),0)</f>
        <v>0</v>
      </c>
      <c r="K28" s="80">
        <f>IFERROR(($C28/((-0.02*$F28^2)+(1.12*$F28)))*$I28*$D28*อ้างอิง!$G$23/1000,0)</f>
        <v>0</v>
      </c>
      <c r="L28" s="81">
        <f t="shared" si="1"/>
        <v>0</v>
      </c>
      <c r="M28" s="75"/>
    </row>
    <row r="29" spans="1:13" ht="39" customHeight="1">
      <c r="A29" s="74"/>
      <c r="B29" s="76">
        <v>14</v>
      </c>
      <c r="C29" s="109"/>
      <c r="D29" s="110"/>
      <c r="E29" s="110"/>
      <c r="F29" s="109"/>
      <c r="G29" s="110"/>
      <c r="H29" s="110"/>
      <c r="I29" s="77">
        <f t="shared" si="0"/>
        <v>0</v>
      </c>
      <c r="J29" s="80">
        <f>IFERROR((($C29/$E29)*$I29*$D29*อ้างอิง!$G$23/1000),0)</f>
        <v>0</v>
      </c>
      <c r="K29" s="80">
        <f>IFERROR(($C29/((-0.02*$F29^2)+(1.12*$F29)))*$I29*$D29*อ้างอิง!$G$23/1000,0)</f>
        <v>0</v>
      </c>
      <c r="L29" s="81">
        <f t="shared" si="1"/>
        <v>0</v>
      </c>
      <c r="M29" s="75"/>
    </row>
    <row r="30" spans="1:13" ht="39" customHeight="1">
      <c r="A30" s="74"/>
      <c r="B30" s="76">
        <v>15</v>
      </c>
      <c r="C30" s="109"/>
      <c r="D30" s="110"/>
      <c r="E30" s="110"/>
      <c r="F30" s="109"/>
      <c r="G30" s="110"/>
      <c r="H30" s="110"/>
      <c r="I30" s="77">
        <f t="shared" si="0"/>
        <v>0</v>
      </c>
      <c r="J30" s="80">
        <f>IFERROR((($C30/$E30)*$I30*$D30*อ้างอิง!$G$23/1000),0)</f>
        <v>0</v>
      </c>
      <c r="K30" s="80">
        <f>IFERROR(($C30/((-0.02*$F30^2)+(1.12*$F30)))*$I30*$D30*อ้างอิง!$G$23/1000,0)</f>
        <v>0</v>
      </c>
      <c r="L30" s="81">
        <f t="shared" si="1"/>
        <v>0</v>
      </c>
      <c r="M30" s="75"/>
    </row>
    <row r="31" spans="1:13" ht="39" customHeight="1">
      <c r="A31" s="74"/>
      <c r="B31" s="76">
        <v>16</v>
      </c>
      <c r="C31" s="109"/>
      <c r="D31" s="110"/>
      <c r="E31" s="110"/>
      <c r="F31" s="109"/>
      <c r="G31" s="110"/>
      <c r="H31" s="110"/>
      <c r="I31" s="77">
        <f t="shared" si="0"/>
        <v>0</v>
      </c>
      <c r="J31" s="80">
        <f>IFERROR((($C31/$E31)*$I31*$D31*อ้างอิง!$G$23/1000),0)</f>
        <v>0</v>
      </c>
      <c r="K31" s="80">
        <f>IFERROR(($C31/((-0.02*$F31^2)+(1.12*$F31)))*$I31*$D31*อ้างอิง!$G$23/1000,0)</f>
        <v>0</v>
      </c>
      <c r="L31" s="81">
        <f t="shared" si="1"/>
        <v>0</v>
      </c>
      <c r="M31" s="75"/>
    </row>
    <row r="32" spans="1:13" ht="39" customHeight="1">
      <c r="A32" s="74"/>
      <c r="B32" s="76">
        <v>17</v>
      </c>
      <c r="C32" s="109"/>
      <c r="D32" s="110"/>
      <c r="E32" s="110"/>
      <c r="F32" s="109"/>
      <c r="G32" s="110"/>
      <c r="H32" s="110"/>
      <c r="I32" s="77">
        <f t="shared" si="0"/>
        <v>0</v>
      </c>
      <c r="J32" s="80">
        <f>IFERROR((($C32/$E32)*$I32*$D32*อ้างอิง!$G$23/1000),0)</f>
        <v>0</v>
      </c>
      <c r="K32" s="80">
        <f>IFERROR(($C32/((-0.02*$F32^2)+(1.12*$F32)))*$I32*$D32*อ้างอิง!$G$23/1000,0)</f>
        <v>0</v>
      </c>
      <c r="L32" s="81">
        <f t="shared" si="1"/>
        <v>0</v>
      </c>
      <c r="M32" s="75"/>
    </row>
    <row r="33" spans="1:13" ht="39" customHeight="1">
      <c r="A33" s="74"/>
      <c r="B33" s="76">
        <v>18</v>
      </c>
      <c r="C33" s="109"/>
      <c r="D33" s="110"/>
      <c r="E33" s="110"/>
      <c r="F33" s="109"/>
      <c r="G33" s="110"/>
      <c r="H33" s="110"/>
      <c r="I33" s="77">
        <f t="shared" si="0"/>
        <v>0</v>
      </c>
      <c r="J33" s="80">
        <f>IFERROR((($C33/$E33)*$I33*$D33*อ้างอิง!$G$23/1000),0)</f>
        <v>0</v>
      </c>
      <c r="K33" s="80">
        <f>IFERROR(($C33/((-0.02*$F33^2)+(1.12*$F33)))*$I33*$D33*อ้างอิง!$G$23/1000,0)</f>
        <v>0</v>
      </c>
      <c r="L33" s="81">
        <f t="shared" si="1"/>
        <v>0</v>
      </c>
      <c r="M33" s="75"/>
    </row>
    <row r="34" spans="1:13" ht="39" customHeight="1">
      <c r="A34" s="74"/>
      <c r="B34" s="76">
        <v>19</v>
      </c>
      <c r="C34" s="109"/>
      <c r="D34" s="110"/>
      <c r="E34" s="110"/>
      <c r="F34" s="109"/>
      <c r="G34" s="110"/>
      <c r="H34" s="110"/>
      <c r="I34" s="77">
        <f t="shared" si="0"/>
        <v>0</v>
      </c>
      <c r="J34" s="80">
        <f>IFERROR((($C34/$E34)*$I34*$D34*อ้างอิง!$G$23/1000),0)</f>
        <v>0</v>
      </c>
      <c r="K34" s="80">
        <f>IFERROR(($C34/((-0.02*$F34^2)+(1.12*$F34)))*$I34*$D34*อ้างอิง!$G$23/1000,0)</f>
        <v>0</v>
      </c>
      <c r="L34" s="81">
        <f t="shared" si="1"/>
        <v>0</v>
      </c>
      <c r="M34" s="75"/>
    </row>
    <row r="35" spans="1:13" ht="39" customHeight="1">
      <c r="A35" s="74"/>
      <c r="B35" s="76">
        <v>20</v>
      </c>
      <c r="C35" s="109"/>
      <c r="D35" s="110"/>
      <c r="E35" s="110"/>
      <c r="F35" s="109"/>
      <c r="G35" s="110"/>
      <c r="H35" s="110"/>
      <c r="I35" s="77">
        <f t="shared" si="0"/>
        <v>0</v>
      </c>
      <c r="J35" s="80">
        <f>IFERROR((($C35/$E35)*$I35*$D35*อ้างอิง!$G$23/1000),0)</f>
        <v>0</v>
      </c>
      <c r="K35" s="80">
        <f>IFERROR(($C35/((-0.02*$F35^2)+(1.12*$F35)))*$I35*$D35*อ้างอิง!$G$23/1000,0)</f>
        <v>0</v>
      </c>
      <c r="L35" s="81">
        <f t="shared" si="1"/>
        <v>0</v>
      </c>
      <c r="M35" s="75"/>
    </row>
    <row r="36" spans="1:13" ht="39" customHeight="1">
      <c r="A36" s="74"/>
      <c r="B36" s="76">
        <v>21</v>
      </c>
      <c r="C36" s="109"/>
      <c r="D36" s="110"/>
      <c r="E36" s="110"/>
      <c r="F36" s="109"/>
      <c r="G36" s="110"/>
      <c r="H36" s="110"/>
      <c r="I36" s="77">
        <f t="shared" si="0"/>
        <v>0</v>
      </c>
      <c r="J36" s="80">
        <f>IFERROR((($C36/$E36)*$I36*$D36*อ้างอิง!$G$23/1000),0)</f>
        <v>0</v>
      </c>
      <c r="K36" s="80">
        <f>IFERROR(($C36/((-0.02*$F36^2)+(1.12*$F36)))*$I36*$D36*อ้างอิง!$G$23/1000,0)</f>
        <v>0</v>
      </c>
      <c r="L36" s="81">
        <f t="shared" si="1"/>
        <v>0</v>
      </c>
      <c r="M36" s="75"/>
    </row>
    <row r="37" spans="1:13" ht="39" customHeight="1">
      <c r="A37" s="74"/>
      <c r="B37" s="76">
        <v>22</v>
      </c>
      <c r="C37" s="109"/>
      <c r="D37" s="110"/>
      <c r="E37" s="110"/>
      <c r="F37" s="109"/>
      <c r="G37" s="110"/>
      <c r="H37" s="110"/>
      <c r="I37" s="77">
        <f t="shared" si="0"/>
        <v>0</v>
      </c>
      <c r="J37" s="80">
        <f>IFERROR((($C37/$E37)*$I37*$D37*อ้างอิง!$G$23/1000),0)</f>
        <v>0</v>
      </c>
      <c r="K37" s="80">
        <f>IFERROR(($C37/((-0.02*$F37^2)+(1.12*$F37)))*$I37*$D37*อ้างอิง!$G$23/1000,0)</f>
        <v>0</v>
      </c>
      <c r="L37" s="81">
        <f t="shared" si="1"/>
        <v>0</v>
      </c>
      <c r="M37" s="75"/>
    </row>
    <row r="38" spans="1:13" ht="39" customHeight="1">
      <c r="A38" s="74"/>
      <c r="B38" s="76">
        <v>23</v>
      </c>
      <c r="C38" s="109"/>
      <c r="D38" s="110"/>
      <c r="E38" s="110"/>
      <c r="F38" s="109"/>
      <c r="G38" s="110"/>
      <c r="H38" s="110"/>
      <c r="I38" s="77">
        <f t="shared" si="0"/>
        <v>0</v>
      </c>
      <c r="J38" s="80">
        <f>IFERROR((($C38/$E38)*$I38*$D38*อ้างอิง!$G$23/1000),0)</f>
        <v>0</v>
      </c>
      <c r="K38" s="80">
        <f>IFERROR(($C38/((-0.02*$F38^2)+(1.12*$F38)))*$I38*$D38*อ้างอิง!$G$23/1000,0)</f>
        <v>0</v>
      </c>
      <c r="L38" s="81">
        <f t="shared" si="1"/>
        <v>0</v>
      </c>
      <c r="M38" s="75"/>
    </row>
    <row r="39" spans="1:13" ht="39" customHeight="1">
      <c r="A39" s="74"/>
      <c r="B39" s="76">
        <v>24</v>
      </c>
      <c r="C39" s="109"/>
      <c r="D39" s="110"/>
      <c r="E39" s="110"/>
      <c r="F39" s="109"/>
      <c r="G39" s="110"/>
      <c r="H39" s="110"/>
      <c r="I39" s="77">
        <f t="shared" si="0"/>
        <v>0</v>
      </c>
      <c r="J39" s="80">
        <f>IFERROR((($C39/$E39)*$I39*$D39*อ้างอิง!$G$23/1000),0)</f>
        <v>0</v>
      </c>
      <c r="K39" s="80">
        <f>IFERROR(($C39/((-0.02*$F39^2)+(1.12*$F39)))*$I39*$D39*อ้างอิง!$G$23/1000,0)</f>
        <v>0</v>
      </c>
      <c r="L39" s="81">
        <f t="shared" si="1"/>
        <v>0</v>
      </c>
      <c r="M39" s="75"/>
    </row>
    <row r="40" spans="1:13" ht="39" customHeight="1">
      <c r="A40" s="74"/>
      <c r="B40" s="76">
        <v>25</v>
      </c>
      <c r="C40" s="109"/>
      <c r="D40" s="110"/>
      <c r="E40" s="110"/>
      <c r="F40" s="109"/>
      <c r="G40" s="110"/>
      <c r="H40" s="110"/>
      <c r="I40" s="77">
        <f t="shared" si="0"/>
        <v>0</v>
      </c>
      <c r="J40" s="80">
        <f>IFERROR((($C40/$E40)*$I40*$D40*อ้างอิง!$G$23/1000),0)</f>
        <v>0</v>
      </c>
      <c r="K40" s="80">
        <f>IFERROR(($C40/((-0.02*$F40^2)+(1.12*$F40)))*$I40*$D40*อ้างอิง!$G$23/1000,0)</f>
        <v>0</v>
      </c>
      <c r="L40" s="81">
        <f t="shared" si="1"/>
        <v>0</v>
      </c>
      <c r="M40" s="75"/>
    </row>
    <row r="41" spans="1:13" ht="39" customHeight="1">
      <c r="A41" s="74"/>
      <c r="B41" s="76">
        <v>26</v>
      </c>
      <c r="C41" s="109"/>
      <c r="D41" s="110"/>
      <c r="E41" s="110"/>
      <c r="F41" s="109"/>
      <c r="G41" s="110"/>
      <c r="H41" s="110"/>
      <c r="I41" s="77">
        <f t="shared" si="0"/>
        <v>0</v>
      </c>
      <c r="J41" s="80">
        <f>IFERROR((($C41/$E41)*$I41*$D41*อ้างอิง!$G$23/1000),0)</f>
        <v>0</v>
      </c>
      <c r="K41" s="80">
        <f>IFERROR(($C41/((-0.02*$F41^2)+(1.12*$F41)))*$I41*$D41*อ้างอิง!$G$23/1000,0)</f>
        <v>0</v>
      </c>
      <c r="L41" s="81">
        <f t="shared" si="1"/>
        <v>0</v>
      </c>
      <c r="M41" s="75"/>
    </row>
    <row r="42" spans="1:13" ht="39" customHeight="1">
      <c r="A42" s="74"/>
      <c r="B42" s="76">
        <v>27</v>
      </c>
      <c r="C42" s="109"/>
      <c r="D42" s="110"/>
      <c r="E42" s="110"/>
      <c r="F42" s="109"/>
      <c r="G42" s="110"/>
      <c r="H42" s="110"/>
      <c r="I42" s="77">
        <f t="shared" si="0"/>
        <v>0</v>
      </c>
      <c r="J42" s="80">
        <f>IFERROR((($C42/$E42)*$I42*$D42*อ้างอิง!$G$23/1000),0)</f>
        <v>0</v>
      </c>
      <c r="K42" s="80">
        <f>IFERROR(($C42/((-0.02*$F42^2)+(1.12*$F42)))*$I42*$D42*อ้างอิง!$G$23/1000,0)</f>
        <v>0</v>
      </c>
      <c r="L42" s="81">
        <f t="shared" si="1"/>
        <v>0</v>
      </c>
      <c r="M42" s="75"/>
    </row>
    <row r="43" spans="1:13" ht="39" customHeight="1">
      <c r="A43" s="74"/>
      <c r="B43" s="76">
        <v>28</v>
      </c>
      <c r="C43" s="109"/>
      <c r="D43" s="110"/>
      <c r="E43" s="110"/>
      <c r="F43" s="109"/>
      <c r="G43" s="110"/>
      <c r="H43" s="110"/>
      <c r="I43" s="77">
        <f t="shared" si="0"/>
        <v>0</v>
      </c>
      <c r="J43" s="80">
        <f>IFERROR((($C43/$E43)*$I43*$D43*อ้างอิง!$G$23/1000),0)</f>
        <v>0</v>
      </c>
      <c r="K43" s="80">
        <f>IFERROR(($C43/((-0.02*$F43^2)+(1.12*$F43)))*$I43*$D43*อ้างอิง!$G$23/1000,0)</f>
        <v>0</v>
      </c>
      <c r="L43" s="81">
        <f t="shared" si="1"/>
        <v>0</v>
      </c>
      <c r="M43" s="75"/>
    </row>
    <row r="44" spans="1:13" ht="39" customHeight="1">
      <c r="A44" s="74"/>
      <c r="B44" s="76">
        <v>29</v>
      </c>
      <c r="C44" s="109"/>
      <c r="D44" s="110"/>
      <c r="E44" s="110"/>
      <c r="F44" s="109"/>
      <c r="G44" s="110"/>
      <c r="H44" s="110"/>
      <c r="I44" s="77">
        <f t="shared" si="0"/>
        <v>0</v>
      </c>
      <c r="J44" s="80">
        <f>IFERROR((($C44/$E44)*$I44*$D44*อ้างอิง!$G$23/1000),0)</f>
        <v>0</v>
      </c>
      <c r="K44" s="80">
        <f>IFERROR(($C44/((-0.02*$F44^2)+(1.12*$F44)))*$I44*$D44*อ้างอิง!$G$23/1000,0)</f>
        <v>0</v>
      </c>
      <c r="L44" s="81">
        <f t="shared" si="1"/>
        <v>0</v>
      </c>
      <c r="M44" s="75"/>
    </row>
    <row r="45" spans="1:13" ht="39" customHeight="1">
      <c r="A45" s="74"/>
      <c r="B45" s="76">
        <v>30</v>
      </c>
      <c r="C45" s="109"/>
      <c r="D45" s="110"/>
      <c r="E45" s="110"/>
      <c r="F45" s="109"/>
      <c r="G45" s="110"/>
      <c r="H45" s="110"/>
      <c r="I45" s="77">
        <f t="shared" si="0"/>
        <v>0</v>
      </c>
      <c r="J45" s="80">
        <f>IFERROR((($C45/$E45)*$I45*$D45*อ้างอิง!$G$23/1000),0)</f>
        <v>0</v>
      </c>
      <c r="K45" s="80">
        <f>IFERROR(($C45/((-0.02*$F45^2)+(1.12*$F45)))*$I45*$D45*อ้างอิง!$G$23/1000,0)</f>
        <v>0</v>
      </c>
      <c r="L45" s="81">
        <f t="shared" si="1"/>
        <v>0</v>
      </c>
      <c r="M45" s="75"/>
    </row>
    <row r="46" spans="1:13" ht="39" customHeight="1">
      <c r="A46" s="74"/>
      <c r="B46" s="76">
        <v>31</v>
      </c>
      <c r="C46" s="109"/>
      <c r="D46" s="110"/>
      <c r="E46" s="110"/>
      <c r="F46" s="109"/>
      <c r="G46" s="110"/>
      <c r="H46" s="110"/>
      <c r="I46" s="77">
        <f t="shared" si="0"/>
        <v>0</v>
      </c>
      <c r="J46" s="80">
        <f>IFERROR((($C46/$E46)*$I46*$D46*อ้างอิง!$G$23/1000),0)</f>
        <v>0</v>
      </c>
      <c r="K46" s="80">
        <f>IFERROR(($C46/((-0.02*$F46^2)+(1.12*$F46)))*$I46*$D46*อ้างอิง!$G$23/1000,0)</f>
        <v>0</v>
      </c>
      <c r="L46" s="81">
        <f t="shared" si="1"/>
        <v>0</v>
      </c>
      <c r="M46" s="75"/>
    </row>
    <row r="47" spans="1:13" ht="39" customHeight="1">
      <c r="A47" s="74"/>
      <c r="B47" s="76">
        <v>32</v>
      </c>
      <c r="C47" s="109"/>
      <c r="D47" s="110"/>
      <c r="E47" s="110"/>
      <c r="F47" s="109"/>
      <c r="G47" s="110"/>
      <c r="H47" s="110"/>
      <c r="I47" s="77">
        <f t="shared" si="0"/>
        <v>0</v>
      </c>
      <c r="J47" s="80">
        <f>IFERROR((($C47/$E47)*$I47*$D47*อ้างอิง!$G$23/1000),0)</f>
        <v>0</v>
      </c>
      <c r="K47" s="80">
        <f>IFERROR(($C47/((-0.02*$F47^2)+(1.12*$F47)))*$I47*$D47*อ้างอิง!$G$23/1000,0)</f>
        <v>0</v>
      </c>
      <c r="L47" s="81">
        <f t="shared" si="1"/>
        <v>0</v>
      </c>
      <c r="M47" s="75"/>
    </row>
    <row r="48" spans="1:13" ht="39" customHeight="1">
      <c r="A48" s="74"/>
      <c r="B48" s="76">
        <v>33</v>
      </c>
      <c r="C48" s="109"/>
      <c r="D48" s="110"/>
      <c r="E48" s="110"/>
      <c r="F48" s="109"/>
      <c r="G48" s="110"/>
      <c r="H48" s="110"/>
      <c r="I48" s="77">
        <f t="shared" si="0"/>
        <v>0</v>
      </c>
      <c r="J48" s="80">
        <f>IFERROR((($C48/$E48)*$I48*$D48*อ้างอิง!$G$23/1000),0)</f>
        <v>0</v>
      </c>
      <c r="K48" s="80">
        <f>IFERROR(($C48/((-0.02*$F48^2)+(1.12*$F48)))*$I48*$D48*อ้างอิง!$G$23/1000,0)</f>
        <v>0</v>
      </c>
      <c r="L48" s="81">
        <f t="shared" si="1"/>
        <v>0</v>
      </c>
      <c r="M48" s="75"/>
    </row>
    <row r="49" spans="1:13" ht="39" customHeight="1">
      <c r="A49" s="74"/>
      <c r="B49" s="76">
        <v>34</v>
      </c>
      <c r="C49" s="109"/>
      <c r="D49" s="110"/>
      <c r="E49" s="110"/>
      <c r="F49" s="109"/>
      <c r="G49" s="110"/>
      <c r="H49" s="110"/>
      <c r="I49" s="77">
        <f t="shared" si="0"/>
        <v>0</v>
      </c>
      <c r="J49" s="80">
        <f>IFERROR((($C49/$E49)*$I49*$D49*อ้างอิง!$G$23/1000),0)</f>
        <v>0</v>
      </c>
      <c r="K49" s="80">
        <f>IFERROR(($C49/((-0.02*$F49^2)+(1.12*$F49)))*$I49*$D49*อ้างอิง!$G$23/1000,0)</f>
        <v>0</v>
      </c>
      <c r="L49" s="81">
        <f t="shared" si="1"/>
        <v>0</v>
      </c>
      <c r="M49" s="75"/>
    </row>
    <row r="50" spans="1:13" ht="39" customHeight="1">
      <c r="A50" s="74"/>
      <c r="B50" s="76">
        <v>35</v>
      </c>
      <c r="C50" s="109"/>
      <c r="D50" s="110"/>
      <c r="E50" s="110"/>
      <c r="F50" s="109"/>
      <c r="G50" s="110"/>
      <c r="H50" s="110"/>
      <c r="I50" s="77">
        <f t="shared" si="0"/>
        <v>0</v>
      </c>
      <c r="J50" s="80">
        <f>IFERROR((($C50/$E50)*$I50*$D50*อ้างอิง!$G$23/1000),0)</f>
        <v>0</v>
      </c>
      <c r="K50" s="80">
        <f>IFERROR(($C50/((-0.02*$F50^2)+(1.12*$F50)))*$I50*$D50*อ้างอิง!$G$23/1000,0)</f>
        <v>0</v>
      </c>
      <c r="L50" s="81">
        <f t="shared" si="1"/>
        <v>0</v>
      </c>
      <c r="M50" s="75"/>
    </row>
    <row r="51" spans="1:13" ht="39" customHeight="1">
      <c r="A51" s="74"/>
      <c r="B51" s="76">
        <v>36</v>
      </c>
      <c r="C51" s="109"/>
      <c r="D51" s="110"/>
      <c r="E51" s="110"/>
      <c r="F51" s="109"/>
      <c r="G51" s="110"/>
      <c r="H51" s="110"/>
      <c r="I51" s="77">
        <f t="shared" si="0"/>
        <v>0</v>
      </c>
      <c r="J51" s="80">
        <f>IFERROR((($C51/$E51)*$I51*$D51*อ้างอิง!$G$23/1000),0)</f>
        <v>0</v>
      </c>
      <c r="K51" s="80">
        <f>IFERROR(($C51/((-0.02*$F51^2)+(1.12*$F51)))*$I51*$D51*อ้างอิง!$G$23/1000,0)</f>
        <v>0</v>
      </c>
      <c r="L51" s="81">
        <f t="shared" si="1"/>
        <v>0</v>
      </c>
      <c r="M51" s="75"/>
    </row>
    <row r="52" spans="1:13" ht="39" customHeight="1">
      <c r="A52" s="74"/>
      <c r="B52" s="76">
        <v>37</v>
      </c>
      <c r="C52" s="109"/>
      <c r="D52" s="110"/>
      <c r="E52" s="110"/>
      <c r="F52" s="109"/>
      <c r="G52" s="110"/>
      <c r="H52" s="110"/>
      <c r="I52" s="77">
        <f t="shared" si="0"/>
        <v>0</v>
      </c>
      <c r="J52" s="80">
        <f>IFERROR((($C52/$E52)*$I52*$D52*อ้างอิง!$G$23/1000),0)</f>
        <v>0</v>
      </c>
      <c r="K52" s="80">
        <f>IFERROR(($C52/((-0.02*$F52^2)+(1.12*$F52)))*$I52*$D52*อ้างอิง!$G$23/1000,0)</f>
        <v>0</v>
      </c>
      <c r="L52" s="81">
        <f t="shared" si="1"/>
        <v>0</v>
      </c>
      <c r="M52" s="75"/>
    </row>
    <row r="53" spans="1:13" ht="39" customHeight="1">
      <c r="A53" s="74"/>
      <c r="B53" s="76">
        <v>38</v>
      </c>
      <c r="C53" s="109"/>
      <c r="D53" s="110"/>
      <c r="E53" s="110"/>
      <c r="F53" s="109"/>
      <c r="G53" s="110"/>
      <c r="H53" s="110"/>
      <c r="I53" s="77">
        <f t="shared" si="0"/>
        <v>0</v>
      </c>
      <c r="J53" s="80">
        <f>IFERROR((($C53/$E53)*$I53*$D53*อ้างอิง!$G$23/1000),0)</f>
        <v>0</v>
      </c>
      <c r="K53" s="80">
        <f>IFERROR(($C53/((-0.02*$F53^2)+(1.12*$F53)))*$I53*$D53*อ้างอิง!$G$23/1000,0)</f>
        <v>0</v>
      </c>
      <c r="L53" s="81">
        <f t="shared" si="1"/>
        <v>0</v>
      </c>
      <c r="M53" s="75"/>
    </row>
    <row r="54" spans="1:13" ht="39" customHeight="1">
      <c r="A54" s="74"/>
      <c r="B54" s="76">
        <v>39</v>
      </c>
      <c r="C54" s="109"/>
      <c r="D54" s="110"/>
      <c r="E54" s="110"/>
      <c r="F54" s="109"/>
      <c r="G54" s="110"/>
      <c r="H54" s="110"/>
      <c r="I54" s="77">
        <f t="shared" si="0"/>
        <v>0</v>
      </c>
      <c r="J54" s="80">
        <f>IFERROR((($C54/$E54)*$I54*$D54*อ้างอิง!$G$23/1000),0)</f>
        <v>0</v>
      </c>
      <c r="K54" s="80">
        <f>IFERROR(($C54/((-0.02*$F54^2)+(1.12*$F54)))*$I54*$D54*อ้างอิง!$G$23/1000,0)</f>
        <v>0</v>
      </c>
      <c r="L54" s="81">
        <f t="shared" si="1"/>
        <v>0</v>
      </c>
      <c r="M54" s="75"/>
    </row>
    <row r="55" spans="1:13" ht="39" customHeight="1">
      <c r="A55" s="74"/>
      <c r="B55" s="76">
        <v>40</v>
      </c>
      <c r="C55" s="109"/>
      <c r="D55" s="110"/>
      <c r="E55" s="110"/>
      <c r="F55" s="109"/>
      <c r="G55" s="110"/>
      <c r="H55" s="110"/>
      <c r="I55" s="77">
        <f t="shared" si="0"/>
        <v>0</v>
      </c>
      <c r="J55" s="80">
        <f>IFERROR((($C55/$E55)*$I55*$D55*อ้างอิง!$G$23/1000),0)</f>
        <v>0</v>
      </c>
      <c r="K55" s="80">
        <f>IFERROR(($C55/((-0.02*$F55^2)+(1.12*$F55)))*$I55*$D55*อ้างอิง!$G$23/1000,0)</f>
        <v>0</v>
      </c>
      <c r="L55" s="81">
        <f t="shared" si="1"/>
        <v>0</v>
      </c>
      <c r="M55" s="75"/>
    </row>
    <row r="56" spans="1:13" ht="39" customHeight="1">
      <c r="A56" s="74"/>
      <c r="B56" s="76">
        <v>41</v>
      </c>
      <c r="C56" s="109"/>
      <c r="D56" s="110"/>
      <c r="E56" s="110"/>
      <c r="F56" s="109"/>
      <c r="G56" s="110"/>
      <c r="H56" s="110"/>
      <c r="I56" s="77">
        <f t="shared" si="0"/>
        <v>0</v>
      </c>
      <c r="J56" s="80">
        <f>IFERROR((($C56/$E56)*$I56*$D56*อ้างอิง!$G$23/1000),0)</f>
        <v>0</v>
      </c>
      <c r="K56" s="80">
        <f>IFERROR(($C56/((-0.02*$F56^2)+(1.12*$F56)))*$I56*$D56*อ้างอิง!$G$23/1000,0)</f>
        <v>0</v>
      </c>
      <c r="L56" s="81">
        <f t="shared" si="1"/>
        <v>0</v>
      </c>
      <c r="M56" s="75"/>
    </row>
    <row r="57" spans="1:13" ht="39" customHeight="1">
      <c r="A57" s="74"/>
      <c r="B57" s="76">
        <v>42</v>
      </c>
      <c r="C57" s="109"/>
      <c r="D57" s="110"/>
      <c r="E57" s="110"/>
      <c r="F57" s="109"/>
      <c r="G57" s="110"/>
      <c r="H57" s="110"/>
      <c r="I57" s="77">
        <f t="shared" si="0"/>
        <v>0</v>
      </c>
      <c r="J57" s="80">
        <f>IFERROR((($C57/$E57)*$I57*$D57*อ้างอิง!$G$23/1000),0)</f>
        <v>0</v>
      </c>
      <c r="K57" s="80">
        <f>IFERROR(($C57/((-0.02*$F57^2)+(1.12*$F57)))*$I57*$D57*อ้างอิง!$G$23/1000,0)</f>
        <v>0</v>
      </c>
      <c r="L57" s="81">
        <f t="shared" si="1"/>
        <v>0</v>
      </c>
      <c r="M57" s="75"/>
    </row>
    <row r="58" spans="1:13" ht="39" customHeight="1">
      <c r="A58" s="74"/>
      <c r="B58" s="76">
        <v>43</v>
      </c>
      <c r="C58" s="109"/>
      <c r="D58" s="110"/>
      <c r="E58" s="110"/>
      <c r="F58" s="109"/>
      <c r="G58" s="110"/>
      <c r="H58" s="110"/>
      <c r="I58" s="77">
        <f t="shared" si="0"/>
        <v>0</v>
      </c>
      <c r="J58" s="80">
        <f>IFERROR((($C58/$E58)*$I58*$D58*อ้างอิง!$G$23/1000),0)</f>
        <v>0</v>
      </c>
      <c r="K58" s="80">
        <f>IFERROR(($C58/((-0.02*$F58^2)+(1.12*$F58)))*$I58*$D58*อ้างอิง!$G$23/1000,0)</f>
        <v>0</v>
      </c>
      <c r="L58" s="81">
        <f t="shared" si="1"/>
        <v>0</v>
      </c>
      <c r="M58" s="75"/>
    </row>
    <row r="59" spans="1:13" ht="39" customHeight="1">
      <c r="A59" s="74"/>
      <c r="B59" s="76">
        <v>44</v>
      </c>
      <c r="C59" s="109"/>
      <c r="D59" s="110"/>
      <c r="E59" s="110"/>
      <c r="F59" s="109"/>
      <c r="G59" s="110"/>
      <c r="H59" s="110"/>
      <c r="I59" s="77">
        <f t="shared" si="0"/>
        <v>0</v>
      </c>
      <c r="J59" s="80">
        <f>IFERROR((($C59/$E59)*$I59*$D59*อ้างอิง!$G$23/1000),0)</f>
        <v>0</v>
      </c>
      <c r="K59" s="80">
        <f>IFERROR(($C59/((-0.02*$F59^2)+(1.12*$F59)))*$I59*$D59*อ้างอิง!$G$23/1000,0)</f>
        <v>0</v>
      </c>
      <c r="L59" s="81">
        <f t="shared" si="1"/>
        <v>0</v>
      </c>
      <c r="M59" s="75"/>
    </row>
    <row r="60" spans="1:13" ht="39" customHeight="1">
      <c r="A60" s="74"/>
      <c r="B60" s="76">
        <v>45</v>
      </c>
      <c r="C60" s="109"/>
      <c r="D60" s="110"/>
      <c r="E60" s="110"/>
      <c r="F60" s="109"/>
      <c r="G60" s="110"/>
      <c r="H60" s="110"/>
      <c r="I60" s="77">
        <f t="shared" si="0"/>
        <v>0</v>
      </c>
      <c r="J60" s="80">
        <f>IFERROR((($C60/$E60)*$I60*$D60*อ้างอิง!$G$23/1000),0)</f>
        <v>0</v>
      </c>
      <c r="K60" s="80">
        <f>IFERROR(($C60/((-0.02*$F60^2)+(1.12*$F60)))*$I60*$D60*อ้างอิง!$G$23/1000,0)</f>
        <v>0</v>
      </c>
      <c r="L60" s="81">
        <f t="shared" si="1"/>
        <v>0</v>
      </c>
      <c r="M60" s="75"/>
    </row>
    <row r="61" spans="1:13" ht="39" customHeight="1">
      <c r="A61" s="74"/>
      <c r="B61" s="76">
        <v>46</v>
      </c>
      <c r="C61" s="109"/>
      <c r="D61" s="110"/>
      <c r="E61" s="110"/>
      <c r="F61" s="109"/>
      <c r="G61" s="110"/>
      <c r="H61" s="110"/>
      <c r="I61" s="77">
        <f t="shared" si="0"/>
        <v>0</v>
      </c>
      <c r="J61" s="80">
        <f>IFERROR((($C61/$E61)*$I61*$D61*อ้างอิง!$G$23/1000),0)</f>
        <v>0</v>
      </c>
      <c r="K61" s="80">
        <f>IFERROR(($C61/((-0.02*$F61^2)+(1.12*$F61)))*$I61*$D61*อ้างอิง!$G$23/1000,0)</f>
        <v>0</v>
      </c>
      <c r="L61" s="81">
        <f t="shared" si="1"/>
        <v>0</v>
      </c>
      <c r="M61" s="75"/>
    </row>
    <row r="62" spans="1:13" ht="39" customHeight="1">
      <c r="A62" s="74"/>
      <c r="B62" s="76">
        <v>47</v>
      </c>
      <c r="C62" s="109"/>
      <c r="D62" s="110"/>
      <c r="E62" s="110"/>
      <c r="F62" s="109"/>
      <c r="G62" s="110"/>
      <c r="H62" s="110"/>
      <c r="I62" s="77">
        <f t="shared" si="0"/>
        <v>0</v>
      </c>
      <c r="J62" s="80">
        <f>IFERROR((($C62/$E62)*$I62*$D62*อ้างอิง!$G$23/1000),0)</f>
        <v>0</v>
      </c>
      <c r="K62" s="80">
        <f>IFERROR(($C62/((-0.02*$F62^2)+(1.12*$F62)))*$I62*$D62*อ้างอิง!$G$23/1000,0)</f>
        <v>0</v>
      </c>
      <c r="L62" s="81">
        <f t="shared" si="1"/>
        <v>0</v>
      </c>
      <c r="M62" s="75"/>
    </row>
    <row r="63" spans="1:13" ht="39" customHeight="1">
      <c r="A63" s="74"/>
      <c r="B63" s="76">
        <v>48</v>
      </c>
      <c r="C63" s="109"/>
      <c r="D63" s="110"/>
      <c r="E63" s="110"/>
      <c r="F63" s="109"/>
      <c r="G63" s="110"/>
      <c r="H63" s="110"/>
      <c r="I63" s="77">
        <f t="shared" si="0"/>
        <v>0</v>
      </c>
      <c r="J63" s="80">
        <f>IFERROR((($C63/$E63)*$I63*$D63*อ้างอิง!$G$23/1000),0)</f>
        <v>0</v>
      </c>
      <c r="K63" s="80">
        <f>IFERROR(($C63/((-0.02*$F63^2)+(1.12*$F63)))*$I63*$D63*อ้างอิง!$G$23/1000,0)</f>
        <v>0</v>
      </c>
      <c r="L63" s="81">
        <f t="shared" si="1"/>
        <v>0</v>
      </c>
      <c r="M63" s="75"/>
    </row>
    <row r="64" spans="1:13" ht="39" customHeight="1">
      <c r="A64" s="74"/>
      <c r="B64" s="76">
        <v>49</v>
      </c>
      <c r="C64" s="109"/>
      <c r="D64" s="110"/>
      <c r="E64" s="110"/>
      <c r="F64" s="109"/>
      <c r="G64" s="110"/>
      <c r="H64" s="110"/>
      <c r="I64" s="77">
        <f t="shared" si="0"/>
        <v>0</v>
      </c>
      <c r="J64" s="80">
        <f>IFERROR((($C64/$E64)*$I64*$D64*อ้างอิง!$G$23/1000),0)</f>
        <v>0</v>
      </c>
      <c r="K64" s="80">
        <f>IFERROR(($C64/((-0.02*$F64^2)+(1.12*$F64)))*$I64*$D64*อ้างอิง!$G$23/1000,0)</f>
        <v>0</v>
      </c>
      <c r="L64" s="81">
        <f t="shared" si="1"/>
        <v>0</v>
      </c>
      <c r="M64" s="75"/>
    </row>
    <row r="65" spans="1:13" ht="39" customHeight="1">
      <c r="A65" s="74"/>
      <c r="B65" s="76">
        <v>50</v>
      </c>
      <c r="C65" s="109"/>
      <c r="D65" s="110"/>
      <c r="E65" s="110"/>
      <c r="F65" s="109"/>
      <c r="G65" s="110"/>
      <c r="H65" s="110"/>
      <c r="I65" s="77">
        <f t="shared" si="0"/>
        <v>0</v>
      </c>
      <c r="J65" s="80">
        <f>IFERROR((($C65/$E65)*$I65*$D65*อ้างอิง!$G$23/1000),0)</f>
        <v>0</v>
      </c>
      <c r="K65" s="80">
        <f>IFERROR(($C65/((-0.02*$F65^2)+(1.12*$F65)))*$I65*$D65*อ้างอิง!$G$23/1000,0)</f>
        <v>0</v>
      </c>
      <c r="L65" s="81">
        <f t="shared" si="1"/>
        <v>0</v>
      </c>
      <c r="M65" s="75"/>
    </row>
    <row r="66" spans="1:13" ht="25.75" customHeight="1" thickBot="1">
      <c r="A66" s="74"/>
      <c r="B66" s="78" t="s">
        <v>8</v>
      </c>
      <c r="C66" s="79"/>
      <c r="D66" s="79"/>
      <c r="E66" s="79"/>
      <c r="F66" s="79"/>
      <c r="G66" s="79"/>
      <c r="H66" s="79"/>
      <c r="I66" s="79"/>
      <c r="J66" s="82">
        <f>SUM(J16:J65)</f>
        <v>1213.4037735849058</v>
      </c>
      <c r="K66" s="82">
        <f>SUM(K16:K65)</f>
        <v>891.23186296927599</v>
      </c>
      <c r="L66" s="82">
        <f>ROUNDDOWN(SUM(L16:L65),0)</f>
        <v>322</v>
      </c>
      <c r="M66" s="75"/>
    </row>
    <row r="67" spans="1:13" ht="25.75" customHeight="1">
      <c r="A67" s="74"/>
      <c r="B67" s="70"/>
      <c r="M67" s="75"/>
    </row>
  </sheetData>
  <sheetProtection algorithmName="SHA-512" hashValue="Bxpeg9K7EWGikPUZqjGxc2Lx2+7NBrkZtEYFe6Y67uJIMqZY+PP51xlWQxUYeVI3spZuGIbsJ0BFENtstrb7Lg==" saltValue="cxaBsDGJvdJjk3pCtOMoeg==" spinCount="100000" sheet="1" objects="1" scenarios="1"/>
  <dataConsolidate/>
  <mergeCells count="19">
    <mergeCell ref="K14:K15"/>
    <mergeCell ref="L14:L15"/>
    <mergeCell ref="H4:I4"/>
    <mergeCell ref="B13:L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A1:A4"/>
    <mergeCell ref="B1:K1"/>
    <mergeCell ref="C2:K2"/>
    <mergeCell ref="C3:K3"/>
    <mergeCell ref="C4:F4"/>
    <mergeCell ref="J4:K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67"/>
  <sheetViews>
    <sheetView zoomScaleNormal="100" workbookViewId="0">
      <selection activeCell="G16" sqref="G16 J16 C16:E16"/>
    </sheetView>
  </sheetViews>
  <sheetFormatPr defaultColWidth="8.90625" defaultRowHeight="22.5"/>
  <cols>
    <col min="1" max="1" width="10.08984375" style="37" customWidth="1"/>
    <col min="2" max="2" width="17.08984375" style="37" customWidth="1"/>
    <col min="3" max="3" width="20.08984375" style="37" customWidth="1"/>
    <col min="4" max="4" width="13.1796875" style="37" customWidth="1"/>
    <col min="5" max="6" width="20.08984375" style="37" customWidth="1"/>
    <col min="7" max="7" width="13.81640625" style="37" customWidth="1"/>
    <col min="8" max="9" width="12.7265625" style="37" customWidth="1"/>
    <col min="10" max="10" width="11.81640625" style="37" customWidth="1"/>
    <col min="11" max="11" width="16.36328125" style="37" customWidth="1"/>
    <col min="12" max="13" width="14.90625" style="37" customWidth="1"/>
    <col min="14" max="14" width="11.08984375" style="37" customWidth="1"/>
    <col min="15" max="16384" width="8.90625" style="37"/>
  </cols>
  <sheetData>
    <row r="1" spans="1:14" ht="34.75" customHeight="1">
      <c r="A1" s="147"/>
      <c r="B1" s="150" t="s">
        <v>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60" t="s">
        <v>19</v>
      </c>
      <c r="N1" s="61" t="str">
        <f>+ลักษณะกิจกรรม!L1</f>
        <v>LESS-EE-25</v>
      </c>
    </row>
    <row r="2" spans="1:14" ht="25.75" customHeight="1">
      <c r="A2" s="148"/>
      <c r="B2" s="67" t="s">
        <v>5</v>
      </c>
      <c r="C2" s="151" t="str">
        <f>+ลักษณะกิจกรรม!C2</f>
        <v>การติดตั้งเครื่องปรับอากาศประสิทธิภาพสูงเพื่อแทนที่เครื่องปรับอากาศเดิม</v>
      </c>
      <c r="D2" s="152"/>
      <c r="E2" s="152"/>
      <c r="F2" s="152"/>
      <c r="G2" s="152"/>
      <c r="H2" s="152"/>
      <c r="I2" s="152"/>
      <c r="J2" s="152"/>
      <c r="K2" s="152"/>
      <c r="L2" s="153"/>
      <c r="M2" s="60" t="s">
        <v>20</v>
      </c>
      <c r="N2" s="63">
        <f>+ลักษณะกิจกรรม!L2</f>
        <v>10</v>
      </c>
    </row>
    <row r="3" spans="1:14" ht="25.75" customHeight="1">
      <c r="A3" s="148"/>
      <c r="B3" s="66" t="s">
        <v>3</v>
      </c>
      <c r="C3" s="132" t="str">
        <f>+ลักษณะกิจกรรม!C3</f>
        <v>กรอกข้อมูล</v>
      </c>
      <c r="D3" s="133"/>
      <c r="E3" s="133"/>
      <c r="F3" s="133"/>
      <c r="G3" s="133"/>
      <c r="H3" s="133"/>
      <c r="I3" s="133"/>
      <c r="J3" s="133"/>
      <c r="K3" s="133"/>
      <c r="L3" s="134"/>
      <c r="M3" s="60" t="s">
        <v>1</v>
      </c>
      <c r="N3" s="63">
        <v>5</v>
      </c>
    </row>
    <row r="4" spans="1:14" ht="25.75" customHeight="1">
      <c r="A4" s="149"/>
      <c r="B4" s="66" t="s">
        <v>4</v>
      </c>
      <c r="C4" s="117" t="str">
        <f>+ลักษณะกิจกรรม!C4</f>
        <v>กรอกข้อมูล</v>
      </c>
      <c r="D4" s="118"/>
      <c r="E4" s="118"/>
      <c r="F4" s="118"/>
      <c r="G4" s="34"/>
      <c r="H4" s="34"/>
      <c r="I4" s="165" t="s">
        <v>11</v>
      </c>
      <c r="J4" s="165"/>
      <c r="K4" s="121" t="str">
        <f>+ลักษณะกิจกรรม!I4</f>
        <v>กรอกข้อมูล</v>
      </c>
      <c r="L4" s="122"/>
      <c r="M4" s="60" t="s">
        <v>2</v>
      </c>
      <c r="N4" s="113" t="str">
        <f>+ลักษณะกิจกรรม!L4</f>
        <v>28/5/2568</v>
      </c>
    </row>
    <row r="5" spans="1:14" ht="25.75" customHeight="1">
      <c r="A5" s="68"/>
      <c r="B5" s="69"/>
      <c r="C5" s="26"/>
      <c r="D5" s="26"/>
      <c r="E5" s="26"/>
      <c r="F5" s="26"/>
      <c r="G5" s="26"/>
      <c r="H5" s="26"/>
      <c r="I5" s="26"/>
      <c r="J5" s="70"/>
      <c r="K5" s="27"/>
      <c r="L5" s="27"/>
      <c r="M5" s="69"/>
      <c r="N5" s="33"/>
    </row>
    <row r="6" spans="1:14" ht="25.75" customHeight="1">
      <c r="A6" s="68"/>
      <c r="B6" s="85" t="s">
        <v>110</v>
      </c>
      <c r="C6" s="86"/>
      <c r="D6" s="86"/>
      <c r="E6" s="86"/>
      <c r="F6" s="86"/>
      <c r="G6" s="26"/>
      <c r="H6" s="26"/>
      <c r="I6" s="26"/>
      <c r="J6" s="70"/>
      <c r="K6" s="27"/>
      <c r="L6" s="27"/>
      <c r="M6" s="69"/>
      <c r="N6" s="33"/>
    </row>
    <row r="7" spans="1:14" ht="25.75" customHeight="1">
      <c r="A7" s="68"/>
      <c r="B7" s="37" t="s">
        <v>54</v>
      </c>
      <c r="C7" s="71" t="s">
        <v>71</v>
      </c>
      <c r="D7" s="26"/>
      <c r="E7" s="26"/>
      <c r="F7" s="26"/>
      <c r="G7" s="26"/>
      <c r="H7" s="26"/>
      <c r="I7" s="26"/>
      <c r="J7" s="70"/>
      <c r="K7" s="27"/>
      <c r="L7" s="27"/>
      <c r="M7" s="69"/>
      <c r="N7" s="33"/>
    </row>
    <row r="8" spans="1:14" ht="25.75" customHeight="1">
      <c r="A8" s="68"/>
      <c r="C8" s="72" t="s">
        <v>105</v>
      </c>
      <c r="D8" s="26"/>
      <c r="E8" s="26"/>
      <c r="F8" s="26"/>
      <c r="G8" s="26"/>
      <c r="H8" s="26"/>
      <c r="I8" s="26"/>
      <c r="J8" s="70"/>
      <c r="K8" s="27"/>
      <c r="L8" s="27"/>
      <c r="M8" s="69"/>
      <c r="N8" s="33"/>
    </row>
    <row r="9" spans="1:14" ht="25.75" customHeight="1">
      <c r="A9" s="68"/>
      <c r="C9" s="72" t="s">
        <v>89</v>
      </c>
      <c r="D9" s="26"/>
      <c r="E9" s="26"/>
      <c r="F9" s="26"/>
      <c r="G9" s="26"/>
      <c r="H9" s="26"/>
      <c r="I9" s="26"/>
      <c r="J9" s="70"/>
      <c r="K9" s="27"/>
      <c r="L9" s="27"/>
      <c r="M9" s="69"/>
      <c r="N9" s="33"/>
    </row>
    <row r="10" spans="1:14" ht="25.75" customHeight="1" thickBot="1">
      <c r="A10" s="68"/>
      <c r="B10" s="87" t="s">
        <v>87</v>
      </c>
      <c r="C10" s="88"/>
      <c r="D10" s="84"/>
      <c r="E10" s="84"/>
      <c r="F10" s="84"/>
      <c r="G10" s="26"/>
      <c r="H10" s="26"/>
      <c r="I10" s="70"/>
      <c r="J10" s="27"/>
      <c r="K10" s="27"/>
      <c r="L10" s="27"/>
      <c r="M10" s="69"/>
      <c r="N10" s="33"/>
    </row>
    <row r="11" spans="1:14" ht="25.75" customHeight="1" thickBot="1">
      <c r="A11" s="68"/>
      <c r="B11" s="35" t="s">
        <v>88</v>
      </c>
      <c r="C11" s="36"/>
      <c r="D11" s="36"/>
      <c r="E11" s="36"/>
      <c r="F11" s="36"/>
      <c r="I11" s="38">
        <v>0.31900000000000001</v>
      </c>
      <c r="J11" s="39" t="s">
        <v>35</v>
      </c>
      <c r="K11" s="27"/>
      <c r="L11" s="27"/>
      <c r="M11" s="69"/>
      <c r="N11" s="33"/>
    </row>
    <row r="12" spans="1:14" ht="25.75" customHeight="1" thickBot="1">
      <c r="A12" s="68"/>
      <c r="B12" s="69"/>
      <c r="C12" s="26"/>
      <c r="D12" s="26"/>
      <c r="E12" s="26"/>
      <c r="F12" s="26"/>
      <c r="G12" s="26"/>
      <c r="H12" s="26"/>
      <c r="I12" s="26"/>
      <c r="J12" s="70"/>
      <c r="K12" s="27"/>
      <c r="L12" s="27"/>
      <c r="M12" s="69"/>
      <c r="N12" s="73"/>
    </row>
    <row r="13" spans="1:14" ht="25.75" customHeight="1" thickBot="1">
      <c r="A13" s="74"/>
      <c r="B13" s="143" t="s">
        <v>94</v>
      </c>
      <c r="C13" s="144"/>
      <c r="D13" s="144"/>
      <c r="E13" s="144"/>
      <c r="F13" s="144"/>
      <c r="G13" s="144"/>
      <c r="H13" s="144"/>
      <c r="I13" s="144"/>
      <c r="J13" s="144"/>
      <c r="K13" s="145"/>
      <c r="L13" s="145"/>
      <c r="M13" s="146"/>
      <c r="N13" s="75"/>
    </row>
    <row r="14" spans="1:14" ht="25.75" customHeight="1">
      <c r="A14" s="74"/>
      <c r="B14" s="155" t="s">
        <v>7</v>
      </c>
      <c r="C14" s="162" t="s">
        <v>51</v>
      </c>
      <c r="D14" s="161" t="s">
        <v>106</v>
      </c>
      <c r="E14" s="161" t="s">
        <v>52</v>
      </c>
      <c r="F14" s="162" t="s">
        <v>72</v>
      </c>
      <c r="G14" s="162" t="s">
        <v>73</v>
      </c>
      <c r="H14" s="162" t="s">
        <v>42</v>
      </c>
      <c r="I14" s="162" t="s">
        <v>43</v>
      </c>
      <c r="J14" s="161" t="s">
        <v>44</v>
      </c>
      <c r="K14" s="157" t="s">
        <v>96</v>
      </c>
      <c r="L14" s="157" t="s">
        <v>97</v>
      </c>
      <c r="M14" s="159" t="s">
        <v>98</v>
      </c>
      <c r="N14" s="75"/>
    </row>
    <row r="15" spans="1:14" ht="85.25" customHeight="1">
      <c r="A15" s="74"/>
      <c r="B15" s="156"/>
      <c r="C15" s="162"/>
      <c r="D15" s="161"/>
      <c r="E15" s="161"/>
      <c r="F15" s="162"/>
      <c r="G15" s="162"/>
      <c r="H15" s="162"/>
      <c r="I15" s="162"/>
      <c r="J15" s="161"/>
      <c r="K15" s="158"/>
      <c r="L15" s="158"/>
      <c r="M15" s="160"/>
      <c r="N15" s="75"/>
    </row>
    <row r="16" spans="1:14" ht="39" customHeight="1">
      <c r="A16" s="74"/>
      <c r="B16" s="76">
        <v>1</v>
      </c>
      <c r="C16" s="109">
        <v>12000</v>
      </c>
      <c r="D16" s="110">
        <v>1</v>
      </c>
      <c r="E16" s="111">
        <v>10.6</v>
      </c>
      <c r="F16" s="112">
        <v>11.7</v>
      </c>
      <c r="G16" s="109">
        <v>75</v>
      </c>
      <c r="H16" s="110">
        <v>8</v>
      </c>
      <c r="I16" s="110">
        <v>240</v>
      </c>
      <c r="J16" s="77">
        <f>+H16*I16</f>
        <v>1920</v>
      </c>
      <c r="K16" s="80">
        <f>IFERROR((($C16/$E16)*($G16/100)*$J16*$D16*อ้างอิง!$G$24/1000),0)</f>
        <v>520.03018867924527</v>
      </c>
      <c r="L16" s="80">
        <f>IFERROR((($C16/$F16)*($G16/100)*$J16*$D16*อ้างอิง!$G$24/1000),0)</f>
        <v>471.13846153846157</v>
      </c>
      <c r="M16" s="81">
        <f>+K16-L16</f>
        <v>48.891727140783701</v>
      </c>
      <c r="N16" s="75"/>
    </row>
    <row r="17" spans="1:14" ht="39" customHeight="1">
      <c r="A17" s="74"/>
      <c r="B17" s="76">
        <v>2</v>
      </c>
      <c r="C17" s="109"/>
      <c r="D17" s="110"/>
      <c r="E17" s="110"/>
      <c r="F17" s="109"/>
      <c r="G17" s="109"/>
      <c r="H17" s="110"/>
      <c r="I17" s="110"/>
      <c r="J17" s="77">
        <f t="shared" ref="J17:J65" si="0">+H17*I17</f>
        <v>0</v>
      </c>
      <c r="K17" s="80">
        <f>IFERROR((($C17/$E17)*($G17/100)*$J17*$D17*อ้างอิง!$G$24/1000),0)</f>
        <v>0</v>
      </c>
      <c r="L17" s="80">
        <f>IFERROR((($C17/$F17)*($G17/100)*$J17*$D17*อ้างอิง!$G$24/1000),0)</f>
        <v>0</v>
      </c>
      <c r="M17" s="81">
        <f t="shared" ref="M17:M65" si="1">+K17-L17</f>
        <v>0</v>
      </c>
      <c r="N17" s="75"/>
    </row>
    <row r="18" spans="1:14" ht="44.4" customHeight="1">
      <c r="A18" s="74"/>
      <c r="B18" s="76">
        <v>3</v>
      </c>
      <c r="C18" s="109"/>
      <c r="D18" s="110"/>
      <c r="E18" s="110"/>
      <c r="F18" s="109"/>
      <c r="G18" s="109"/>
      <c r="H18" s="110"/>
      <c r="I18" s="110"/>
      <c r="J18" s="77">
        <f t="shared" si="0"/>
        <v>0</v>
      </c>
      <c r="K18" s="80">
        <f>IFERROR((($C18/$E18)*($G18/100)*$J18*$D18*อ้างอิง!$G$24/1000),0)</f>
        <v>0</v>
      </c>
      <c r="L18" s="80">
        <f>IFERROR((($C18/$F18)*($G18/100)*$J18*$D18*อ้างอิง!$G$24/1000),0)</f>
        <v>0</v>
      </c>
      <c r="M18" s="81">
        <f t="shared" si="1"/>
        <v>0</v>
      </c>
      <c r="N18" s="75"/>
    </row>
    <row r="19" spans="1:14" ht="39" customHeight="1">
      <c r="A19" s="74"/>
      <c r="B19" s="76">
        <v>4</v>
      </c>
      <c r="C19" s="109"/>
      <c r="D19" s="110"/>
      <c r="E19" s="110"/>
      <c r="F19" s="109"/>
      <c r="G19" s="109"/>
      <c r="H19" s="110"/>
      <c r="I19" s="110"/>
      <c r="J19" s="77">
        <f t="shared" si="0"/>
        <v>0</v>
      </c>
      <c r="K19" s="80">
        <f>IFERROR((($C19/$E19)*($G19/100)*$J19*$D19*อ้างอิง!$G$24/1000),0)</f>
        <v>0</v>
      </c>
      <c r="L19" s="80">
        <f>IFERROR((($C19/$F19)*($G19/100)*$J19*$D19*อ้างอิง!$G$24/1000),0)</f>
        <v>0</v>
      </c>
      <c r="M19" s="81">
        <f t="shared" si="1"/>
        <v>0</v>
      </c>
      <c r="N19" s="75"/>
    </row>
    <row r="20" spans="1:14" ht="39" customHeight="1">
      <c r="A20" s="74"/>
      <c r="B20" s="76">
        <v>5</v>
      </c>
      <c r="C20" s="109"/>
      <c r="D20" s="110"/>
      <c r="E20" s="110"/>
      <c r="F20" s="109"/>
      <c r="G20" s="109"/>
      <c r="H20" s="110"/>
      <c r="I20" s="110"/>
      <c r="J20" s="77">
        <f t="shared" si="0"/>
        <v>0</v>
      </c>
      <c r="K20" s="80">
        <f>IFERROR((($C20/$E20)*($G20/100)*$J20*$D20*อ้างอิง!$G$24/1000),0)</f>
        <v>0</v>
      </c>
      <c r="L20" s="80">
        <f>IFERROR((($C20/$F20)*($G20/100)*$J20*$D20*อ้างอิง!$G$24/1000),0)</f>
        <v>0</v>
      </c>
      <c r="M20" s="81">
        <f t="shared" si="1"/>
        <v>0</v>
      </c>
      <c r="N20" s="75"/>
    </row>
    <row r="21" spans="1:14" ht="39" customHeight="1">
      <c r="A21" s="74"/>
      <c r="B21" s="76">
        <v>6</v>
      </c>
      <c r="C21" s="109"/>
      <c r="D21" s="110"/>
      <c r="E21" s="110"/>
      <c r="F21" s="109"/>
      <c r="G21" s="109"/>
      <c r="H21" s="110"/>
      <c r="I21" s="110"/>
      <c r="J21" s="77">
        <f t="shared" si="0"/>
        <v>0</v>
      </c>
      <c r="K21" s="80">
        <f>IFERROR((($C21/$E21)*($G21/100)*$J21*$D21*อ้างอิง!$G$24/1000),0)</f>
        <v>0</v>
      </c>
      <c r="L21" s="80">
        <f>IFERROR((($C21/$F21)*($G21/100)*$J21*$D21*อ้างอิง!$G$24/1000),0)</f>
        <v>0</v>
      </c>
      <c r="M21" s="81">
        <f t="shared" si="1"/>
        <v>0</v>
      </c>
      <c r="N21" s="75"/>
    </row>
    <row r="22" spans="1:14" ht="39" customHeight="1">
      <c r="A22" s="74"/>
      <c r="B22" s="76">
        <v>7</v>
      </c>
      <c r="C22" s="109"/>
      <c r="D22" s="110"/>
      <c r="E22" s="110"/>
      <c r="F22" s="109"/>
      <c r="G22" s="109"/>
      <c r="H22" s="110"/>
      <c r="I22" s="110"/>
      <c r="J22" s="77">
        <f t="shared" si="0"/>
        <v>0</v>
      </c>
      <c r="K22" s="80">
        <f>IFERROR((($C22/$E22)*($G22/100)*$J22*$D22*อ้างอิง!$G$24/1000),0)</f>
        <v>0</v>
      </c>
      <c r="L22" s="80">
        <f>IFERROR((($C22/$F22)*($G22/100)*$J22*$D22*อ้างอิง!$G$24/1000),0)</f>
        <v>0</v>
      </c>
      <c r="M22" s="81">
        <f t="shared" si="1"/>
        <v>0</v>
      </c>
      <c r="N22" s="75"/>
    </row>
    <row r="23" spans="1:14" ht="39" customHeight="1">
      <c r="A23" s="74"/>
      <c r="B23" s="76">
        <v>8</v>
      </c>
      <c r="C23" s="109"/>
      <c r="D23" s="110"/>
      <c r="E23" s="110"/>
      <c r="F23" s="109"/>
      <c r="G23" s="109"/>
      <c r="H23" s="110"/>
      <c r="I23" s="110"/>
      <c r="J23" s="77">
        <f t="shared" si="0"/>
        <v>0</v>
      </c>
      <c r="K23" s="80">
        <f>IFERROR((($C23/$E23)*($G23/100)*$J23*$D23*อ้างอิง!$G$24/1000),0)</f>
        <v>0</v>
      </c>
      <c r="L23" s="80">
        <f>IFERROR((($C23/$F23)*($G23/100)*$J23*$D23*อ้างอิง!$G$24/1000),0)</f>
        <v>0</v>
      </c>
      <c r="M23" s="81">
        <f t="shared" si="1"/>
        <v>0</v>
      </c>
      <c r="N23" s="75"/>
    </row>
    <row r="24" spans="1:14" ht="39" customHeight="1">
      <c r="A24" s="74"/>
      <c r="B24" s="76">
        <v>9</v>
      </c>
      <c r="C24" s="109"/>
      <c r="D24" s="110"/>
      <c r="E24" s="110"/>
      <c r="F24" s="109"/>
      <c r="G24" s="109"/>
      <c r="H24" s="110"/>
      <c r="I24" s="110"/>
      <c r="J24" s="77">
        <f t="shared" si="0"/>
        <v>0</v>
      </c>
      <c r="K24" s="80">
        <f>IFERROR((($C24/$E24)*($G24/100)*$J24*$D24*อ้างอิง!$G$24/1000),0)</f>
        <v>0</v>
      </c>
      <c r="L24" s="80">
        <f>IFERROR((($C24/$F24)*($G24/100)*$J24*$D24*อ้างอิง!$G$24/1000),0)</f>
        <v>0</v>
      </c>
      <c r="M24" s="81">
        <f t="shared" si="1"/>
        <v>0</v>
      </c>
      <c r="N24" s="75"/>
    </row>
    <row r="25" spans="1:14" ht="39" customHeight="1">
      <c r="A25" s="74"/>
      <c r="B25" s="76">
        <v>10</v>
      </c>
      <c r="C25" s="109"/>
      <c r="D25" s="110"/>
      <c r="E25" s="110"/>
      <c r="F25" s="109"/>
      <c r="G25" s="109"/>
      <c r="H25" s="110"/>
      <c r="I25" s="110"/>
      <c r="J25" s="77">
        <f t="shared" si="0"/>
        <v>0</v>
      </c>
      <c r="K25" s="80">
        <f>IFERROR((($C25/$E25)*($G25/100)*$J25*$D25*อ้างอิง!$G$24/1000),0)</f>
        <v>0</v>
      </c>
      <c r="L25" s="80">
        <f>IFERROR((($C25/$F25)*($G25/100)*$J25*$D25*อ้างอิง!$G$24/1000),0)</f>
        <v>0</v>
      </c>
      <c r="M25" s="81">
        <f t="shared" si="1"/>
        <v>0</v>
      </c>
      <c r="N25" s="75"/>
    </row>
    <row r="26" spans="1:14" ht="39" customHeight="1">
      <c r="A26" s="74"/>
      <c r="B26" s="76">
        <v>11</v>
      </c>
      <c r="C26" s="109"/>
      <c r="D26" s="110"/>
      <c r="E26" s="110"/>
      <c r="F26" s="109"/>
      <c r="G26" s="109"/>
      <c r="H26" s="110"/>
      <c r="I26" s="110"/>
      <c r="J26" s="77">
        <f t="shared" si="0"/>
        <v>0</v>
      </c>
      <c r="K26" s="80">
        <f>IFERROR((($C26/$E26)*($G26/100)*$J26*$D26*อ้างอิง!$G$24/1000),0)</f>
        <v>0</v>
      </c>
      <c r="L26" s="80">
        <f>IFERROR((($C26/$F26)*($G26/100)*$J26*$D26*อ้างอิง!$G$24/1000),0)</f>
        <v>0</v>
      </c>
      <c r="M26" s="81">
        <f t="shared" si="1"/>
        <v>0</v>
      </c>
      <c r="N26" s="75"/>
    </row>
    <row r="27" spans="1:14" ht="39" customHeight="1">
      <c r="A27" s="74"/>
      <c r="B27" s="76">
        <v>12</v>
      </c>
      <c r="C27" s="109"/>
      <c r="D27" s="110"/>
      <c r="E27" s="110"/>
      <c r="F27" s="109"/>
      <c r="G27" s="109"/>
      <c r="H27" s="110"/>
      <c r="I27" s="110"/>
      <c r="J27" s="77">
        <f t="shared" si="0"/>
        <v>0</v>
      </c>
      <c r="K27" s="80">
        <f>IFERROR((($C27/$E27)*($G27/100)*$J27*$D27*อ้างอิง!$G$24/1000),0)</f>
        <v>0</v>
      </c>
      <c r="L27" s="80">
        <f>IFERROR((($C27/$F27)*($G27/100)*$J27*$D27*อ้างอิง!$G$24/1000),0)</f>
        <v>0</v>
      </c>
      <c r="M27" s="81">
        <f t="shared" si="1"/>
        <v>0</v>
      </c>
      <c r="N27" s="75"/>
    </row>
    <row r="28" spans="1:14" ht="39" customHeight="1">
      <c r="A28" s="74"/>
      <c r="B28" s="76">
        <v>13</v>
      </c>
      <c r="C28" s="109"/>
      <c r="D28" s="110"/>
      <c r="E28" s="110"/>
      <c r="F28" s="109"/>
      <c r="G28" s="109"/>
      <c r="H28" s="110"/>
      <c r="I28" s="110"/>
      <c r="J28" s="77">
        <f t="shared" si="0"/>
        <v>0</v>
      </c>
      <c r="K28" s="80">
        <f>IFERROR((($C28/$E28)*($G28/100)*$J28*$D28*อ้างอิง!$G$24/1000),0)</f>
        <v>0</v>
      </c>
      <c r="L28" s="80">
        <f>IFERROR((($C28/$F28)*($G28/100)*$J28*$D28*อ้างอิง!$G$24/1000),0)</f>
        <v>0</v>
      </c>
      <c r="M28" s="81">
        <f t="shared" si="1"/>
        <v>0</v>
      </c>
      <c r="N28" s="75"/>
    </row>
    <row r="29" spans="1:14" ht="39" customHeight="1">
      <c r="A29" s="74"/>
      <c r="B29" s="76">
        <v>14</v>
      </c>
      <c r="C29" s="109"/>
      <c r="D29" s="110"/>
      <c r="E29" s="110"/>
      <c r="F29" s="109"/>
      <c r="G29" s="109"/>
      <c r="H29" s="110"/>
      <c r="I29" s="110"/>
      <c r="J29" s="77">
        <f t="shared" si="0"/>
        <v>0</v>
      </c>
      <c r="K29" s="80">
        <f>IFERROR((($C29/$E29)*($G29/100)*$J29*$D29*อ้างอิง!$G$24/1000),0)</f>
        <v>0</v>
      </c>
      <c r="L29" s="80">
        <f>IFERROR((($C29/$F29)*($G29/100)*$J29*$D29*อ้างอิง!$G$24/1000),0)</f>
        <v>0</v>
      </c>
      <c r="M29" s="81">
        <f t="shared" si="1"/>
        <v>0</v>
      </c>
      <c r="N29" s="75"/>
    </row>
    <row r="30" spans="1:14" ht="39" customHeight="1">
      <c r="A30" s="74"/>
      <c r="B30" s="76">
        <v>15</v>
      </c>
      <c r="C30" s="109"/>
      <c r="D30" s="110"/>
      <c r="E30" s="110"/>
      <c r="F30" s="109"/>
      <c r="G30" s="109"/>
      <c r="H30" s="110"/>
      <c r="I30" s="110"/>
      <c r="J30" s="77">
        <f t="shared" si="0"/>
        <v>0</v>
      </c>
      <c r="K30" s="80">
        <f>IFERROR((($C30/$E30)*($G30/100)*$J30*$D30*อ้างอิง!$G$24/1000),0)</f>
        <v>0</v>
      </c>
      <c r="L30" s="80">
        <f>IFERROR((($C30/$F30)*($G30/100)*$J30*$D30*อ้างอิง!$G$24/1000),0)</f>
        <v>0</v>
      </c>
      <c r="M30" s="81">
        <f t="shared" si="1"/>
        <v>0</v>
      </c>
      <c r="N30" s="75"/>
    </row>
    <row r="31" spans="1:14" ht="39" customHeight="1">
      <c r="A31" s="74"/>
      <c r="B31" s="76">
        <v>16</v>
      </c>
      <c r="C31" s="109"/>
      <c r="D31" s="110"/>
      <c r="E31" s="110"/>
      <c r="F31" s="109"/>
      <c r="G31" s="109"/>
      <c r="H31" s="110"/>
      <c r="I31" s="110"/>
      <c r="J31" s="77">
        <f t="shared" si="0"/>
        <v>0</v>
      </c>
      <c r="K31" s="80">
        <f>IFERROR((($C31/$E31)*($G31/100)*$J31*$D31*อ้างอิง!$G$24/1000),0)</f>
        <v>0</v>
      </c>
      <c r="L31" s="80">
        <f>IFERROR((($C31/$F31)*($G31/100)*$J31*$D31*อ้างอิง!$G$24/1000),0)</f>
        <v>0</v>
      </c>
      <c r="M31" s="81">
        <f t="shared" si="1"/>
        <v>0</v>
      </c>
      <c r="N31" s="75"/>
    </row>
    <row r="32" spans="1:14" ht="39" customHeight="1">
      <c r="A32" s="74"/>
      <c r="B32" s="76">
        <v>17</v>
      </c>
      <c r="C32" s="109"/>
      <c r="D32" s="110"/>
      <c r="E32" s="110"/>
      <c r="F32" s="109"/>
      <c r="G32" s="109"/>
      <c r="H32" s="110"/>
      <c r="I32" s="110"/>
      <c r="J32" s="77">
        <f t="shared" si="0"/>
        <v>0</v>
      </c>
      <c r="K32" s="80">
        <f>IFERROR((($C32/$E32)*($G32/100)*$J32*$D32*อ้างอิง!$G$24/1000),0)</f>
        <v>0</v>
      </c>
      <c r="L32" s="80">
        <f>IFERROR((($C32/$F32)*($G32/100)*$J32*$D32*อ้างอิง!$G$24/1000),0)</f>
        <v>0</v>
      </c>
      <c r="M32" s="81">
        <f t="shared" si="1"/>
        <v>0</v>
      </c>
      <c r="N32" s="75"/>
    </row>
    <row r="33" spans="1:14" ht="39" customHeight="1">
      <c r="A33" s="74"/>
      <c r="B33" s="76">
        <v>18</v>
      </c>
      <c r="C33" s="109"/>
      <c r="D33" s="110"/>
      <c r="E33" s="110"/>
      <c r="F33" s="109"/>
      <c r="G33" s="109"/>
      <c r="H33" s="110"/>
      <c r="I33" s="110"/>
      <c r="J33" s="77">
        <f t="shared" si="0"/>
        <v>0</v>
      </c>
      <c r="K33" s="80">
        <f>IFERROR((($C33/$E33)*($G33/100)*$J33*$D33*อ้างอิง!$G$24/1000),0)</f>
        <v>0</v>
      </c>
      <c r="L33" s="80">
        <f>IFERROR((($C33/$F33)*($G33/100)*$J33*$D33*อ้างอิง!$G$24/1000),0)</f>
        <v>0</v>
      </c>
      <c r="M33" s="81">
        <f t="shared" si="1"/>
        <v>0</v>
      </c>
      <c r="N33" s="75"/>
    </row>
    <row r="34" spans="1:14" ht="39" customHeight="1">
      <c r="A34" s="74"/>
      <c r="B34" s="76">
        <v>19</v>
      </c>
      <c r="C34" s="109"/>
      <c r="D34" s="110"/>
      <c r="E34" s="110"/>
      <c r="F34" s="109"/>
      <c r="G34" s="109"/>
      <c r="H34" s="110"/>
      <c r="I34" s="110"/>
      <c r="J34" s="77">
        <f t="shared" si="0"/>
        <v>0</v>
      </c>
      <c r="K34" s="80">
        <f>IFERROR((($C34/$E34)*($G34/100)*$J34*$D34*อ้างอิง!$G$24/1000),0)</f>
        <v>0</v>
      </c>
      <c r="L34" s="80">
        <f>IFERROR((($C34/$F34)*($G34/100)*$J34*$D34*อ้างอิง!$G$24/1000),0)</f>
        <v>0</v>
      </c>
      <c r="M34" s="81">
        <f t="shared" si="1"/>
        <v>0</v>
      </c>
      <c r="N34" s="75"/>
    </row>
    <row r="35" spans="1:14" ht="39" customHeight="1">
      <c r="A35" s="74"/>
      <c r="B35" s="76">
        <v>20</v>
      </c>
      <c r="C35" s="109"/>
      <c r="D35" s="110"/>
      <c r="E35" s="110"/>
      <c r="F35" s="109"/>
      <c r="G35" s="109"/>
      <c r="H35" s="110"/>
      <c r="I35" s="110"/>
      <c r="J35" s="77">
        <f t="shared" si="0"/>
        <v>0</v>
      </c>
      <c r="K35" s="80">
        <f>IFERROR((($C35/$E35)*($G35/100)*$J35*$D35*อ้างอิง!$G$24/1000),0)</f>
        <v>0</v>
      </c>
      <c r="L35" s="80">
        <f>IFERROR((($C35/$F35)*($G35/100)*$J35*$D35*อ้างอิง!$G$24/1000),0)</f>
        <v>0</v>
      </c>
      <c r="M35" s="81">
        <f t="shared" si="1"/>
        <v>0</v>
      </c>
      <c r="N35" s="75"/>
    </row>
    <row r="36" spans="1:14" ht="39" customHeight="1">
      <c r="A36" s="74"/>
      <c r="B36" s="76">
        <v>21</v>
      </c>
      <c r="C36" s="109"/>
      <c r="D36" s="110"/>
      <c r="E36" s="110"/>
      <c r="F36" s="109"/>
      <c r="G36" s="109"/>
      <c r="H36" s="110"/>
      <c r="I36" s="110"/>
      <c r="J36" s="77">
        <f t="shared" si="0"/>
        <v>0</v>
      </c>
      <c r="K36" s="80">
        <f>IFERROR((($C36/$E36)*($G36/100)*$J36*$D36*อ้างอิง!$G$24/1000),0)</f>
        <v>0</v>
      </c>
      <c r="L36" s="80">
        <f>IFERROR((($C36/$F36)*($G36/100)*$J36*$D36*อ้างอิง!$G$24/1000),0)</f>
        <v>0</v>
      </c>
      <c r="M36" s="81">
        <f t="shared" si="1"/>
        <v>0</v>
      </c>
      <c r="N36" s="75"/>
    </row>
    <row r="37" spans="1:14" ht="39" customHeight="1">
      <c r="A37" s="74"/>
      <c r="B37" s="76">
        <v>22</v>
      </c>
      <c r="C37" s="109"/>
      <c r="D37" s="110"/>
      <c r="E37" s="110"/>
      <c r="F37" s="109"/>
      <c r="G37" s="109"/>
      <c r="H37" s="110"/>
      <c r="I37" s="110"/>
      <c r="J37" s="77">
        <f t="shared" si="0"/>
        <v>0</v>
      </c>
      <c r="K37" s="80">
        <f>IFERROR((($C37/$E37)*($G37/100)*$J37*$D37*อ้างอิง!$G$24/1000),0)</f>
        <v>0</v>
      </c>
      <c r="L37" s="80">
        <f>IFERROR((($C37/$F37)*($G37/100)*$J37*$D37*อ้างอิง!$G$24/1000),0)</f>
        <v>0</v>
      </c>
      <c r="M37" s="81">
        <f t="shared" si="1"/>
        <v>0</v>
      </c>
      <c r="N37" s="75"/>
    </row>
    <row r="38" spans="1:14" ht="39" customHeight="1">
      <c r="A38" s="74"/>
      <c r="B38" s="76">
        <v>23</v>
      </c>
      <c r="C38" s="109"/>
      <c r="D38" s="110"/>
      <c r="E38" s="110"/>
      <c r="F38" s="109"/>
      <c r="G38" s="109"/>
      <c r="H38" s="110"/>
      <c r="I38" s="110"/>
      <c r="J38" s="77">
        <f t="shared" si="0"/>
        <v>0</v>
      </c>
      <c r="K38" s="80">
        <f>IFERROR((($C38/$E38)*($G38/100)*$J38*$D38*อ้างอิง!$G$24/1000),0)</f>
        <v>0</v>
      </c>
      <c r="L38" s="80">
        <f>IFERROR((($C38/$F38)*($G38/100)*$J38*$D38*อ้างอิง!$G$24/1000),0)</f>
        <v>0</v>
      </c>
      <c r="M38" s="81">
        <f t="shared" si="1"/>
        <v>0</v>
      </c>
      <c r="N38" s="75"/>
    </row>
    <row r="39" spans="1:14" ht="39" customHeight="1">
      <c r="A39" s="74"/>
      <c r="B39" s="76">
        <v>24</v>
      </c>
      <c r="C39" s="109"/>
      <c r="D39" s="110"/>
      <c r="E39" s="110"/>
      <c r="F39" s="109"/>
      <c r="G39" s="109"/>
      <c r="H39" s="110"/>
      <c r="I39" s="110"/>
      <c r="J39" s="77">
        <f t="shared" si="0"/>
        <v>0</v>
      </c>
      <c r="K39" s="80">
        <f>IFERROR((($C39/$E39)*($G39/100)*$J39*$D39*อ้างอิง!$G$24/1000),0)</f>
        <v>0</v>
      </c>
      <c r="L39" s="80">
        <f>IFERROR((($C39/$F39)*($G39/100)*$J39*$D39*อ้างอิง!$G$24/1000),0)</f>
        <v>0</v>
      </c>
      <c r="M39" s="81">
        <f t="shared" si="1"/>
        <v>0</v>
      </c>
      <c r="N39" s="75"/>
    </row>
    <row r="40" spans="1:14" ht="39" customHeight="1">
      <c r="A40" s="74"/>
      <c r="B40" s="76">
        <v>25</v>
      </c>
      <c r="C40" s="109"/>
      <c r="D40" s="110"/>
      <c r="E40" s="110"/>
      <c r="F40" s="109"/>
      <c r="G40" s="109"/>
      <c r="H40" s="110"/>
      <c r="I40" s="110"/>
      <c r="J40" s="77">
        <f t="shared" si="0"/>
        <v>0</v>
      </c>
      <c r="K40" s="80">
        <f>IFERROR((($C40/$E40)*($G40/100)*$J40*$D40*อ้างอิง!$G$24/1000),0)</f>
        <v>0</v>
      </c>
      <c r="L40" s="80">
        <f>IFERROR((($C40/$F40)*($G40/100)*$J40*$D40*อ้างอิง!$G$24/1000),0)</f>
        <v>0</v>
      </c>
      <c r="M40" s="81">
        <f t="shared" si="1"/>
        <v>0</v>
      </c>
      <c r="N40" s="75"/>
    </row>
    <row r="41" spans="1:14" ht="39" customHeight="1">
      <c r="A41" s="74"/>
      <c r="B41" s="76">
        <v>26</v>
      </c>
      <c r="C41" s="109"/>
      <c r="D41" s="110"/>
      <c r="E41" s="110"/>
      <c r="F41" s="109"/>
      <c r="G41" s="109"/>
      <c r="H41" s="110"/>
      <c r="I41" s="110"/>
      <c r="J41" s="77">
        <f t="shared" si="0"/>
        <v>0</v>
      </c>
      <c r="K41" s="80">
        <f>IFERROR((($C41/$E41)*($G41/100)*$J41*$D41*อ้างอิง!$G$24/1000),0)</f>
        <v>0</v>
      </c>
      <c r="L41" s="80">
        <f>IFERROR((($C41/$F41)*($G41/100)*$J41*$D41*อ้างอิง!$G$24/1000),0)</f>
        <v>0</v>
      </c>
      <c r="M41" s="81">
        <f t="shared" si="1"/>
        <v>0</v>
      </c>
      <c r="N41" s="75"/>
    </row>
    <row r="42" spans="1:14" ht="39" customHeight="1">
      <c r="A42" s="74"/>
      <c r="B42" s="76">
        <v>27</v>
      </c>
      <c r="C42" s="109"/>
      <c r="D42" s="110"/>
      <c r="E42" s="110"/>
      <c r="F42" s="109"/>
      <c r="G42" s="109"/>
      <c r="H42" s="110"/>
      <c r="I42" s="110"/>
      <c r="J42" s="77">
        <f t="shared" si="0"/>
        <v>0</v>
      </c>
      <c r="K42" s="80">
        <f>IFERROR((($C42/$E42)*($G42/100)*$J42*$D42*อ้างอิง!$G$24/1000),0)</f>
        <v>0</v>
      </c>
      <c r="L42" s="80">
        <f>IFERROR((($C42/$F42)*($G42/100)*$J42*$D42*อ้างอิง!$G$24/1000),0)</f>
        <v>0</v>
      </c>
      <c r="M42" s="81">
        <f t="shared" si="1"/>
        <v>0</v>
      </c>
      <c r="N42" s="75"/>
    </row>
    <row r="43" spans="1:14" ht="39" customHeight="1">
      <c r="A43" s="74"/>
      <c r="B43" s="76">
        <v>28</v>
      </c>
      <c r="C43" s="109"/>
      <c r="D43" s="110"/>
      <c r="E43" s="110"/>
      <c r="F43" s="109"/>
      <c r="G43" s="109"/>
      <c r="H43" s="110"/>
      <c r="I43" s="110"/>
      <c r="J43" s="77">
        <f t="shared" si="0"/>
        <v>0</v>
      </c>
      <c r="K43" s="80">
        <f>IFERROR((($C43/$E43)*($G43/100)*$J43*$D43*อ้างอิง!$G$24/1000),0)</f>
        <v>0</v>
      </c>
      <c r="L43" s="80">
        <f>IFERROR((($C43/$F43)*($G43/100)*$J43*$D43*อ้างอิง!$G$24/1000),0)</f>
        <v>0</v>
      </c>
      <c r="M43" s="81">
        <f t="shared" si="1"/>
        <v>0</v>
      </c>
      <c r="N43" s="75"/>
    </row>
    <row r="44" spans="1:14" ht="39" customHeight="1">
      <c r="A44" s="74"/>
      <c r="B44" s="76">
        <v>29</v>
      </c>
      <c r="C44" s="109"/>
      <c r="D44" s="110"/>
      <c r="E44" s="110"/>
      <c r="F44" s="109"/>
      <c r="G44" s="109"/>
      <c r="H44" s="110"/>
      <c r="I44" s="110"/>
      <c r="J44" s="77">
        <f t="shared" si="0"/>
        <v>0</v>
      </c>
      <c r="K44" s="80">
        <f>IFERROR((($C44/$E44)*($G44/100)*$J44*$D44*อ้างอิง!$G$24/1000),0)</f>
        <v>0</v>
      </c>
      <c r="L44" s="80">
        <f>IFERROR((($C44/$F44)*($G44/100)*$J44*$D44*อ้างอิง!$G$24/1000),0)</f>
        <v>0</v>
      </c>
      <c r="M44" s="81">
        <f t="shared" si="1"/>
        <v>0</v>
      </c>
      <c r="N44" s="75"/>
    </row>
    <row r="45" spans="1:14" ht="39" customHeight="1">
      <c r="A45" s="74"/>
      <c r="B45" s="76">
        <v>30</v>
      </c>
      <c r="C45" s="109"/>
      <c r="D45" s="110"/>
      <c r="E45" s="110"/>
      <c r="F45" s="109"/>
      <c r="G45" s="109"/>
      <c r="H45" s="110"/>
      <c r="I45" s="110"/>
      <c r="J45" s="77">
        <f t="shared" si="0"/>
        <v>0</v>
      </c>
      <c r="K45" s="80">
        <f>IFERROR((($C45/$E45)*($G45/100)*$J45*$D45*อ้างอิง!$G$24/1000),0)</f>
        <v>0</v>
      </c>
      <c r="L45" s="80">
        <f>IFERROR((($C45/$F45)*($G45/100)*$J45*$D45*อ้างอิง!$G$24/1000),0)</f>
        <v>0</v>
      </c>
      <c r="M45" s="81">
        <f t="shared" si="1"/>
        <v>0</v>
      </c>
      <c r="N45" s="75"/>
    </row>
    <row r="46" spans="1:14" ht="39" customHeight="1">
      <c r="A46" s="74"/>
      <c r="B46" s="76">
        <v>31</v>
      </c>
      <c r="C46" s="109"/>
      <c r="D46" s="110"/>
      <c r="E46" s="110"/>
      <c r="F46" s="109"/>
      <c r="G46" s="109"/>
      <c r="H46" s="110"/>
      <c r="I46" s="110"/>
      <c r="J46" s="77">
        <f t="shared" si="0"/>
        <v>0</v>
      </c>
      <c r="K46" s="80">
        <f>IFERROR((($C46/$E46)*($G46/100)*$J46*$D46*อ้างอิง!$G$24/1000),0)</f>
        <v>0</v>
      </c>
      <c r="L46" s="80">
        <f>IFERROR((($C46/$F46)*($G46/100)*$J46*$D46*อ้างอิง!$G$24/1000),0)</f>
        <v>0</v>
      </c>
      <c r="M46" s="81">
        <f t="shared" si="1"/>
        <v>0</v>
      </c>
      <c r="N46" s="75"/>
    </row>
    <row r="47" spans="1:14" ht="39" customHeight="1">
      <c r="A47" s="74"/>
      <c r="B47" s="76">
        <v>32</v>
      </c>
      <c r="C47" s="109"/>
      <c r="D47" s="110"/>
      <c r="E47" s="110"/>
      <c r="F47" s="109"/>
      <c r="G47" s="109"/>
      <c r="H47" s="110"/>
      <c r="I47" s="110"/>
      <c r="J47" s="77">
        <f t="shared" si="0"/>
        <v>0</v>
      </c>
      <c r="K47" s="80">
        <f>IFERROR((($C47/$E47)*($G47/100)*$J47*$D47*อ้างอิง!$G$24/1000),0)</f>
        <v>0</v>
      </c>
      <c r="L47" s="80">
        <f>IFERROR((($C47/$F47)*($G47/100)*$J47*$D47*อ้างอิง!$G$24/1000),0)</f>
        <v>0</v>
      </c>
      <c r="M47" s="81">
        <f t="shared" si="1"/>
        <v>0</v>
      </c>
      <c r="N47" s="75"/>
    </row>
    <row r="48" spans="1:14" ht="39" customHeight="1">
      <c r="A48" s="74"/>
      <c r="B48" s="76">
        <v>33</v>
      </c>
      <c r="C48" s="109"/>
      <c r="D48" s="110"/>
      <c r="E48" s="110"/>
      <c r="F48" s="109"/>
      <c r="G48" s="109"/>
      <c r="H48" s="110"/>
      <c r="I48" s="110"/>
      <c r="J48" s="77">
        <f t="shared" si="0"/>
        <v>0</v>
      </c>
      <c r="K48" s="80">
        <f>IFERROR((($C48/$E48)*($G48/100)*$J48*$D48*อ้างอิง!$G$24/1000),0)</f>
        <v>0</v>
      </c>
      <c r="L48" s="80">
        <f>IFERROR((($C48/$F48)*($G48/100)*$J48*$D48*อ้างอิง!$G$24/1000),0)</f>
        <v>0</v>
      </c>
      <c r="M48" s="81">
        <f t="shared" si="1"/>
        <v>0</v>
      </c>
      <c r="N48" s="75"/>
    </row>
    <row r="49" spans="1:14" ht="39" customHeight="1">
      <c r="A49" s="74"/>
      <c r="B49" s="76">
        <v>34</v>
      </c>
      <c r="C49" s="109"/>
      <c r="D49" s="110"/>
      <c r="E49" s="110"/>
      <c r="F49" s="109"/>
      <c r="G49" s="109"/>
      <c r="H49" s="110"/>
      <c r="I49" s="110"/>
      <c r="J49" s="77">
        <f t="shared" si="0"/>
        <v>0</v>
      </c>
      <c r="K49" s="80">
        <f>IFERROR((($C49/$E49)*($G49/100)*$J49*$D49*อ้างอิง!$G$24/1000),0)</f>
        <v>0</v>
      </c>
      <c r="L49" s="80">
        <f>IFERROR((($C49/$F49)*($G49/100)*$J49*$D49*อ้างอิง!$G$24/1000),0)</f>
        <v>0</v>
      </c>
      <c r="M49" s="81">
        <f t="shared" si="1"/>
        <v>0</v>
      </c>
      <c r="N49" s="75"/>
    </row>
    <row r="50" spans="1:14" ht="39" customHeight="1">
      <c r="A50" s="74"/>
      <c r="B50" s="76">
        <v>35</v>
      </c>
      <c r="C50" s="109"/>
      <c r="D50" s="110"/>
      <c r="E50" s="110"/>
      <c r="F50" s="109"/>
      <c r="G50" s="109"/>
      <c r="H50" s="110"/>
      <c r="I50" s="110"/>
      <c r="J50" s="77">
        <f t="shared" si="0"/>
        <v>0</v>
      </c>
      <c r="K50" s="80">
        <f>IFERROR((($C50/$E50)*($G50/100)*$J50*$D50*อ้างอิง!$G$24/1000),0)</f>
        <v>0</v>
      </c>
      <c r="L50" s="80">
        <f>IFERROR((($C50/$F50)*($G50/100)*$J50*$D50*อ้างอิง!$G$24/1000),0)</f>
        <v>0</v>
      </c>
      <c r="M50" s="81">
        <f t="shared" si="1"/>
        <v>0</v>
      </c>
      <c r="N50" s="75"/>
    </row>
    <row r="51" spans="1:14" ht="39" customHeight="1">
      <c r="A51" s="74"/>
      <c r="B51" s="76">
        <v>36</v>
      </c>
      <c r="C51" s="109"/>
      <c r="D51" s="110"/>
      <c r="E51" s="110"/>
      <c r="F51" s="109"/>
      <c r="G51" s="109"/>
      <c r="H51" s="110"/>
      <c r="I51" s="110"/>
      <c r="J51" s="77">
        <f t="shared" si="0"/>
        <v>0</v>
      </c>
      <c r="K51" s="80">
        <f>IFERROR((($C51/$E51)*($G51/100)*$J51*$D51*อ้างอิง!$G$24/1000),0)</f>
        <v>0</v>
      </c>
      <c r="L51" s="80">
        <f>IFERROR((($C51/$F51)*($G51/100)*$J51*$D51*อ้างอิง!$G$24/1000),0)</f>
        <v>0</v>
      </c>
      <c r="M51" s="81">
        <f t="shared" si="1"/>
        <v>0</v>
      </c>
      <c r="N51" s="75"/>
    </row>
    <row r="52" spans="1:14" ht="39" customHeight="1">
      <c r="A52" s="74"/>
      <c r="B52" s="76">
        <v>37</v>
      </c>
      <c r="C52" s="109"/>
      <c r="D52" s="110"/>
      <c r="E52" s="110"/>
      <c r="F52" s="109"/>
      <c r="G52" s="109"/>
      <c r="H52" s="110"/>
      <c r="I52" s="110"/>
      <c r="J52" s="77">
        <f t="shared" si="0"/>
        <v>0</v>
      </c>
      <c r="K52" s="80">
        <f>IFERROR((($C52/$E52)*($G52/100)*$J52*$D52*อ้างอิง!$G$24/1000),0)</f>
        <v>0</v>
      </c>
      <c r="L52" s="80">
        <f>IFERROR((($C52/$F52)*($G52/100)*$J52*$D52*อ้างอิง!$G$24/1000),0)</f>
        <v>0</v>
      </c>
      <c r="M52" s="81">
        <f t="shared" si="1"/>
        <v>0</v>
      </c>
      <c r="N52" s="75"/>
    </row>
    <row r="53" spans="1:14" ht="39" customHeight="1">
      <c r="A53" s="74"/>
      <c r="B53" s="76">
        <v>38</v>
      </c>
      <c r="C53" s="109"/>
      <c r="D53" s="110"/>
      <c r="E53" s="110"/>
      <c r="F53" s="109"/>
      <c r="G53" s="109"/>
      <c r="H53" s="110"/>
      <c r="I53" s="110"/>
      <c r="J53" s="77">
        <f t="shared" si="0"/>
        <v>0</v>
      </c>
      <c r="K53" s="80">
        <f>IFERROR((($C53/$E53)*($G53/100)*$J53*$D53*อ้างอิง!$G$24/1000),0)</f>
        <v>0</v>
      </c>
      <c r="L53" s="80">
        <f>IFERROR((($C53/$F53)*($G53/100)*$J53*$D53*อ้างอิง!$G$24/1000),0)</f>
        <v>0</v>
      </c>
      <c r="M53" s="81">
        <f t="shared" si="1"/>
        <v>0</v>
      </c>
      <c r="N53" s="75"/>
    </row>
    <row r="54" spans="1:14" ht="39" customHeight="1">
      <c r="A54" s="74"/>
      <c r="B54" s="76">
        <v>39</v>
      </c>
      <c r="C54" s="109"/>
      <c r="D54" s="110"/>
      <c r="E54" s="110"/>
      <c r="F54" s="109"/>
      <c r="G54" s="109"/>
      <c r="H54" s="110"/>
      <c r="I54" s="110"/>
      <c r="J54" s="77">
        <f t="shared" si="0"/>
        <v>0</v>
      </c>
      <c r="K54" s="80">
        <f>IFERROR((($C54/$E54)*($G54/100)*$J54*$D54*อ้างอิง!$G$24/1000),0)</f>
        <v>0</v>
      </c>
      <c r="L54" s="80">
        <f>IFERROR((($C54/$F54)*($G54/100)*$J54*$D54*อ้างอิง!$G$24/1000),0)</f>
        <v>0</v>
      </c>
      <c r="M54" s="81">
        <f t="shared" si="1"/>
        <v>0</v>
      </c>
      <c r="N54" s="75"/>
    </row>
    <row r="55" spans="1:14" ht="39" customHeight="1">
      <c r="A55" s="74"/>
      <c r="B55" s="76">
        <v>40</v>
      </c>
      <c r="C55" s="109"/>
      <c r="D55" s="110"/>
      <c r="E55" s="110"/>
      <c r="F55" s="109"/>
      <c r="G55" s="109"/>
      <c r="H55" s="110"/>
      <c r="I55" s="110"/>
      <c r="J55" s="77">
        <f t="shared" si="0"/>
        <v>0</v>
      </c>
      <c r="K55" s="80">
        <f>IFERROR((($C55/$E55)*($G55/100)*$J55*$D55*อ้างอิง!$G$24/1000),0)</f>
        <v>0</v>
      </c>
      <c r="L55" s="80">
        <f>IFERROR((($C55/$F55)*($G55/100)*$J55*$D55*อ้างอิง!$G$24/1000),0)</f>
        <v>0</v>
      </c>
      <c r="M55" s="81">
        <f t="shared" si="1"/>
        <v>0</v>
      </c>
      <c r="N55" s="75"/>
    </row>
    <row r="56" spans="1:14" ht="39" customHeight="1">
      <c r="A56" s="74"/>
      <c r="B56" s="76">
        <v>41</v>
      </c>
      <c r="C56" s="109"/>
      <c r="D56" s="110"/>
      <c r="E56" s="110"/>
      <c r="F56" s="109"/>
      <c r="G56" s="109"/>
      <c r="H56" s="110"/>
      <c r="I56" s="110"/>
      <c r="J56" s="77">
        <f t="shared" si="0"/>
        <v>0</v>
      </c>
      <c r="K56" s="80">
        <f>IFERROR((($C56/$E56)*($G56/100)*$J56*$D56*อ้างอิง!$G$24/1000),0)</f>
        <v>0</v>
      </c>
      <c r="L56" s="80">
        <f>IFERROR((($C56/$F56)*($G56/100)*$J56*$D56*อ้างอิง!$G$24/1000),0)</f>
        <v>0</v>
      </c>
      <c r="M56" s="81">
        <f t="shared" si="1"/>
        <v>0</v>
      </c>
      <c r="N56" s="75"/>
    </row>
    <row r="57" spans="1:14" ht="39" customHeight="1">
      <c r="A57" s="74"/>
      <c r="B57" s="76">
        <v>42</v>
      </c>
      <c r="C57" s="109"/>
      <c r="D57" s="110"/>
      <c r="E57" s="110"/>
      <c r="F57" s="109"/>
      <c r="G57" s="109"/>
      <c r="H57" s="110"/>
      <c r="I57" s="110"/>
      <c r="J57" s="77">
        <f t="shared" si="0"/>
        <v>0</v>
      </c>
      <c r="K57" s="80">
        <f>IFERROR((($C57/$E57)*($G57/100)*$J57*$D57*อ้างอิง!$G$24/1000),0)</f>
        <v>0</v>
      </c>
      <c r="L57" s="80">
        <f>IFERROR((($C57/$F57)*($G57/100)*$J57*$D57*อ้างอิง!$G$24/1000),0)</f>
        <v>0</v>
      </c>
      <c r="M57" s="81">
        <f t="shared" si="1"/>
        <v>0</v>
      </c>
      <c r="N57" s="75"/>
    </row>
    <row r="58" spans="1:14" ht="39" customHeight="1">
      <c r="A58" s="74"/>
      <c r="B58" s="76">
        <v>43</v>
      </c>
      <c r="C58" s="109"/>
      <c r="D58" s="110"/>
      <c r="E58" s="110"/>
      <c r="F58" s="109"/>
      <c r="G58" s="109"/>
      <c r="H58" s="110"/>
      <c r="I58" s="110"/>
      <c r="J58" s="77">
        <f t="shared" si="0"/>
        <v>0</v>
      </c>
      <c r="K58" s="80">
        <f>IFERROR((($C58/$E58)*($G58/100)*$J58*$D58*อ้างอิง!$G$24/1000),0)</f>
        <v>0</v>
      </c>
      <c r="L58" s="80">
        <f>IFERROR((($C58/$F58)*($G58/100)*$J58*$D58*อ้างอิง!$G$24/1000),0)</f>
        <v>0</v>
      </c>
      <c r="M58" s="81">
        <f t="shared" si="1"/>
        <v>0</v>
      </c>
      <c r="N58" s="75"/>
    </row>
    <row r="59" spans="1:14" ht="39" customHeight="1">
      <c r="A59" s="74"/>
      <c r="B59" s="76">
        <v>44</v>
      </c>
      <c r="C59" s="109"/>
      <c r="D59" s="110"/>
      <c r="E59" s="110"/>
      <c r="F59" s="109"/>
      <c r="G59" s="109"/>
      <c r="H59" s="110"/>
      <c r="I59" s="110"/>
      <c r="J59" s="77">
        <f t="shared" si="0"/>
        <v>0</v>
      </c>
      <c r="K59" s="80">
        <f>IFERROR((($C59/$E59)*($G59/100)*$J59*$D59*อ้างอิง!$G$24/1000),0)</f>
        <v>0</v>
      </c>
      <c r="L59" s="80">
        <f>IFERROR((($C59/$F59)*($G59/100)*$J59*$D59*อ้างอิง!$G$24/1000),0)</f>
        <v>0</v>
      </c>
      <c r="M59" s="81">
        <f t="shared" si="1"/>
        <v>0</v>
      </c>
      <c r="N59" s="75"/>
    </row>
    <row r="60" spans="1:14" ht="39" customHeight="1">
      <c r="A60" s="74"/>
      <c r="B60" s="76">
        <v>45</v>
      </c>
      <c r="C60" s="109"/>
      <c r="D60" s="110"/>
      <c r="E60" s="110"/>
      <c r="F60" s="109"/>
      <c r="G60" s="109"/>
      <c r="H60" s="110"/>
      <c r="I60" s="110"/>
      <c r="J60" s="77">
        <f t="shared" si="0"/>
        <v>0</v>
      </c>
      <c r="K60" s="80">
        <f>IFERROR((($C60/$E60)*($G60/100)*$J60*$D60*อ้างอิง!$G$24/1000),0)</f>
        <v>0</v>
      </c>
      <c r="L60" s="80">
        <f>IFERROR((($C60/$F60)*($G60/100)*$J60*$D60*อ้างอิง!$G$24/1000),0)</f>
        <v>0</v>
      </c>
      <c r="M60" s="81">
        <f t="shared" si="1"/>
        <v>0</v>
      </c>
      <c r="N60" s="75"/>
    </row>
    <row r="61" spans="1:14" ht="39" customHeight="1">
      <c r="A61" s="74"/>
      <c r="B61" s="76">
        <v>46</v>
      </c>
      <c r="C61" s="109"/>
      <c r="D61" s="110"/>
      <c r="E61" s="110"/>
      <c r="F61" s="109"/>
      <c r="G61" s="109"/>
      <c r="H61" s="110"/>
      <c r="I61" s="110"/>
      <c r="J61" s="77">
        <f t="shared" si="0"/>
        <v>0</v>
      </c>
      <c r="K61" s="80">
        <f>IFERROR((($C61/$E61)*($G61/100)*$J61*$D61*อ้างอิง!$G$24/1000),0)</f>
        <v>0</v>
      </c>
      <c r="L61" s="80">
        <f>IFERROR((($C61/$F61)*($G61/100)*$J61*$D61*อ้างอิง!$G$24/1000),0)</f>
        <v>0</v>
      </c>
      <c r="M61" s="81">
        <f t="shared" si="1"/>
        <v>0</v>
      </c>
      <c r="N61" s="75"/>
    </row>
    <row r="62" spans="1:14" ht="39" customHeight="1">
      <c r="A62" s="74"/>
      <c r="B62" s="76">
        <v>47</v>
      </c>
      <c r="C62" s="109"/>
      <c r="D62" s="110"/>
      <c r="E62" s="110"/>
      <c r="F62" s="109"/>
      <c r="G62" s="109"/>
      <c r="H62" s="110"/>
      <c r="I62" s="110"/>
      <c r="J62" s="77">
        <f t="shared" si="0"/>
        <v>0</v>
      </c>
      <c r="K62" s="80">
        <f>IFERROR((($C62/$E62)*($G62/100)*$J62*$D62*อ้างอิง!$G$24/1000),0)</f>
        <v>0</v>
      </c>
      <c r="L62" s="80">
        <f>IFERROR((($C62/$F62)*($G62/100)*$J62*$D62*อ้างอิง!$G$24/1000),0)</f>
        <v>0</v>
      </c>
      <c r="M62" s="81">
        <f t="shared" si="1"/>
        <v>0</v>
      </c>
      <c r="N62" s="75"/>
    </row>
    <row r="63" spans="1:14" ht="39" customHeight="1">
      <c r="A63" s="74"/>
      <c r="B63" s="76">
        <v>48</v>
      </c>
      <c r="C63" s="109"/>
      <c r="D63" s="110"/>
      <c r="E63" s="110"/>
      <c r="F63" s="109"/>
      <c r="G63" s="109"/>
      <c r="H63" s="110"/>
      <c r="I63" s="110"/>
      <c r="J63" s="77">
        <f t="shared" si="0"/>
        <v>0</v>
      </c>
      <c r="K63" s="80">
        <f>IFERROR((($C63/$E63)*($G63/100)*$J63*$D63*อ้างอิง!$G$24/1000),0)</f>
        <v>0</v>
      </c>
      <c r="L63" s="80">
        <f>IFERROR((($C63/$F63)*($G63/100)*$J63*$D63*อ้างอิง!$G$24/1000),0)</f>
        <v>0</v>
      </c>
      <c r="M63" s="81">
        <f t="shared" si="1"/>
        <v>0</v>
      </c>
      <c r="N63" s="75"/>
    </row>
    <row r="64" spans="1:14" ht="39" customHeight="1">
      <c r="A64" s="74"/>
      <c r="B64" s="76">
        <v>49</v>
      </c>
      <c r="C64" s="109"/>
      <c r="D64" s="110"/>
      <c r="E64" s="110"/>
      <c r="F64" s="109"/>
      <c r="G64" s="109"/>
      <c r="H64" s="110"/>
      <c r="I64" s="110"/>
      <c r="J64" s="77">
        <f t="shared" si="0"/>
        <v>0</v>
      </c>
      <c r="K64" s="80">
        <f>IFERROR((($C64/$E64)*($G64/100)*$J64*$D64*อ้างอิง!$G$24/1000),0)</f>
        <v>0</v>
      </c>
      <c r="L64" s="80">
        <f>IFERROR((($C64/$F64)*($G64/100)*$J64*$D64*อ้างอิง!$G$24/1000),0)</f>
        <v>0</v>
      </c>
      <c r="M64" s="81">
        <f t="shared" si="1"/>
        <v>0</v>
      </c>
      <c r="N64" s="75"/>
    </row>
    <row r="65" spans="1:14" ht="39" customHeight="1">
      <c r="A65" s="74"/>
      <c r="B65" s="76">
        <v>50</v>
      </c>
      <c r="C65" s="109"/>
      <c r="D65" s="110"/>
      <c r="E65" s="110"/>
      <c r="F65" s="109"/>
      <c r="G65" s="109"/>
      <c r="H65" s="110"/>
      <c r="I65" s="110"/>
      <c r="J65" s="77">
        <f t="shared" si="0"/>
        <v>0</v>
      </c>
      <c r="K65" s="80">
        <f>IFERROR((($C65/$E65)*($G65/100)*$J65*$D65*อ้างอิง!$G$24/1000),0)</f>
        <v>0</v>
      </c>
      <c r="L65" s="80">
        <f>IFERROR((($C65/$F65)*($G65/100)*$J65*$D65*อ้างอิง!$G$24/1000),0)</f>
        <v>0</v>
      </c>
      <c r="M65" s="81">
        <f t="shared" si="1"/>
        <v>0</v>
      </c>
      <c r="N65" s="75"/>
    </row>
    <row r="66" spans="1:14" ht="25.75" customHeight="1" thickBot="1">
      <c r="A66" s="74"/>
      <c r="B66" s="78" t="s">
        <v>8</v>
      </c>
      <c r="C66" s="79"/>
      <c r="D66" s="79"/>
      <c r="E66" s="79"/>
      <c r="F66" s="79"/>
      <c r="G66" s="79"/>
      <c r="H66" s="79"/>
      <c r="I66" s="79"/>
      <c r="J66" s="79"/>
      <c r="K66" s="82">
        <f>SUM(K16:K65)</f>
        <v>520.03018867924527</v>
      </c>
      <c r="L66" s="82">
        <f>SUM(L16:L65)</f>
        <v>471.13846153846157</v>
      </c>
      <c r="M66" s="82">
        <f>ROUNDDOWN(SUM(M16:M65),0)</f>
        <v>48</v>
      </c>
      <c r="N66" s="75"/>
    </row>
    <row r="67" spans="1:14" ht="25.75" customHeight="1">
      <c r="A67" s="74"/>
      <c r="B67" s="70"/>
      <c r="N67" s="75"/>
    </row>
  </sheetData>
  <sheetProtection algorithmName="SHA-512" hashValue="s5pkOTAyZVWAlZC7W6f6UKgw/c4F9vT3zgHgGp9fxWxShMGs2+yTWTDnOFHXxoL1IyeeeWGfASwVR9PNmvE39Q==" saltValue="C88eD/JymvH0fhGonfGlQQ==" spinCount="100000" sheet="1" objects="1" scenarios="1"/>
  <dataConsolidate/>
  <mergeCells count="20">
    <mergeCell ref="K14:K15"/>
    <mergeCell ref="L14:L15"/>
    <mergeCell ref="M14:M15"/>
    <mergeCell ref="I4:J4"/>
    <mergeCell ref="B13:M13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A1:A4"/>
    <mergeCell ref="B1:L1"/>
    <mergeCell ref="C2:L2"/>
    <mergeCell ref="C3:L3"/>
    <mergeCell ref="C4:F4"/>
    <mergeCell ref="K4:L4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L100"/>
  <sheetViews>
    <sheetView zoomScaleNormal="100" workbookViewId="0">
      <selection activeCell="M7" sqref="M7"/>
    </sheetView>
  </sheetViews>
  <sheetFormatPr defaultColWidth="8.90625" defaultRowHeight="22.5"/>
  <cols>
    <col min="1" max="1" width="10.08984375" style="2" customWidth="1"/>
    <col min="2" max="2" width="23" style="2" customWidth="1"/>
    <col min="3" max="5" width="11.36328125" style="2" customWidth="1"/>
    <col min="6" max="6" width="7.08984375" style="2" customWidth="1"/>
    <col min="7" max="9" width="11.36328125" style="2" customWidth="1"/>
    <col min="10" max="10" width="9.7265625" style="2" customWidth="1"/>
    <col min="11" max="11" width="10.26953125" style="2" customWidth="1"/>
    <col min="12" max="12" width="12.26953125" style="2" customWidth="1"/>
    <col min="13" max="16384" width="8.90625" style="2"/>
  </cols>
  <sheetData>
    <row r="1" spans="1:12" ht="34.75" customHeight="1">
      <c r="A1" s="126"/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60" t="s">
        <v>19</v>
      </c>
      <c r="L1" s="61" t="s">
        <v>23</v>
      </c>
    </row>
    <row r="2" spans="1:12" ht="25.75" customHeight="1">
      <c r="A2" s="127"/>
      <c r="B2" s="62" t="s">
        <v>5</v>
      </c>
      <c r="C2" s="135" t="str">
        <f>+ลักษณะกิจกรรม!C2</f>
        <v>การติดตั้งเครื่องปรับอากาศประสิทธิภาพสูงเพื่อแทนที่เครื่องปรับอากาศเดิม</v>
      </c>
      <c r="D2" s="136"/>
      <c r="E2" s="136"/>
      <c r="F2" s="136"/>
      <c r="G2" s="136"/>
      <c r="H2" s="136"/>
      <c r="I2" s="136"/>
      <c r="J2" s="137"/>
      <c r="K2" s="60" t="s">
        <v>20</v>
      </c>
      <c r="L2" s="63">
        <f>+ลักษณะกิจกรรม!L2</f>
        <v>10</v>
      </c>
    </row>
    <row r="3" spans="1:12" ht="25.75" customHeight="1">
      <c r="A3" s="127"/>
      <c r="B3" s="60" t="s">
        <v>3</v>
      </c>
      <c r="C3" s="170" t="str">
        <f>ลักษณะกิจกรรม!$C$3</f>
        <v>กรอกข้อมูล</v>
      </c>
      <c r="D3" s="171"/>
      <c r="E3" s="171"/>
      <c r="F3" s="171"/>
      <c r="G3" s="171"/>
      <c r="H3" s="171"/>
      <c r="I3" s="171"/>
      <c r="J3" s="172"/>
      <c r="K3" s="60" t="s">
        <v>1</v>
      </c>
      <c r="L3" s="63">
        <v>6</v>
      </c>
    </row>
    <row r="4" spans="1:12" ht="25.75" customHeight="1">
      <c r="A4" s="128"/>
      <c r="B4" s="60" t="s">
        <v>4</v>
      </c>
      <c r="C4" s="173" t="str">
        <f>ลักษณะกิจกรรม!$C$4</f>
        <v>กรอกข้อมูล</v>
      </c>
      <c r="D4" s="174"/>
      <c r="E4" s="174"/>
      <c r="F4" s="174"/>
      <c r="G4" s="175" t="s">
        <v>11</v>
      </c>
      <c r="H4" s="176"/>
      <c r="I4" s="177" t="str">
        <f>ลักษณะกิจกรรม!$I$4</f>
        <v>กรอกข้อมูล</v>
      </c>
      <c r="J4" s="178"/>
      <c r="K4" s="60" t="s">
        <v>2</v>
      </c>
      <c r="L4" s="64" t="str">
        <f>+ลักษณะกิจกรรม!L4</f>
        <v>28/5/2568</v>
      </c>
    </row>
    <row r="5" spans="1:12" ht="25.75" customHeight="1">
      <c r="A5" s="3"/>
      <c r="B5" s="94" t="s">
        <v>92</v>
      </c>
      <c r="C5" s="95"/>
      <c r="L5" s="4"/>
    </row>
    <row r="6" spans="1:12" ht="25.75" customHeight="1">
      <c r="B6" s="92" t="s">
        <v>109</v>
      </c>
      <c r="C6" s="93"/>
      <c r="D6" s="93"/>
      <c r="E6" s="93"/>
      <c r="F6" s="93"/>
      <c r="G6" s="93"/>
      <c r="L6" s="4"/>
    </row>
    <row r="7" spans="1:12" ht="25.75" customHeight="1">
      <c r="B7" s="2" t="str">
        <f>+'1.ข้อมูลกิจกรรม Inv_สายส่ง'!B10</f>
        <v>ช่วงระยะเวลาที่ขอการรับรองปริมาณก๊าซเรือนกระจกที่ลดได้  ...(ระบุช่วงเวลา วัน เดือน ปี - วัน เดือน ปี )...</v>
      </c>
      <c r="L7" s="4"/>
    </row>
    <row r="8" spans="1:12" ht="85.75" customHeight="1">
      <c r="B8" s="98" t="s">
        <v>25</v>
      </c>
      <c r="C8" s="89" t="s">
        <v>26</v>
      </c>
      <c r="D8" s="166" t="s">
        <v>113</v>
      </c>
      <c r="E8" s="166"/>
      <c r="F8" s="166"/>
      <c r="G8" s="89" t="s">
        <v>45</v>
      </c>
      <c r="H8" s="167" t="s">
        <v>114</v>
      </c>
      <c r="I8" s="167"/>
      <c r="J8" s="167"/>
      <c r="L8" s="4"/>
    </row>
    <row r="9" spans="1:12" ht="46.75" customHeight="1">
      <c r="B9" s="99">
        <f>+'1.ข้อมูลกิจกรรม Inv_สายส่ง'!L63</f>
        <v>742</v>
      </c>
      <c r="C9" s="65" t="s">
        <v>26</v>
      </c>
      <c r="D9" s="168">
        <f>+'1.ข้อมูลกิจกรรม Inv_สายส่ง'!J63</f>
        <v>3250.1913962264148</v>
      </c>
      <c r="E9" s="169"/>
      <c r="F9" s="169"/>
      <c r="G9" s="65" t="s">
        <v>45</v>
      </c>
      <c r="H9" s="168">
        <f>+'1.ข้อมูลกิจกรรม Inv_สายส่ง'!K63</f>
        <v>2507.5078004738143</v>
      </c>
      <c r="I9" s="169"/>
      <c r="J9" s="169"/>
      <c r="L9" s="4"/>
    </row>
    <row r="10" spans="1:12" ht="25.75" customHeight="1">
      <c r="L10" s="4"/>
    </row>
    <row r="11" spans="1:12" ht="25.75" customHeight="1">
      <c r="B11" s="92" t="s">
        <v>110</v>
      </c>
      <c r="C11" s="93"/>
      <c r="D11" s="93"/>
      <c r="E11" s="93"/>
      <c r="F11" s="93"/>
      <c r="G11" s="93"/>
      <c r="L11" s="4"/>
    </row>
    <row r="12" spans="1:12" ht="25.75" customHeight="1">
      <c r="B12" s="2" t="str">
        <f>+'2.ข้อมูลกิจกรรม Non-Inv_สายส่ง'!B11:M11</f>
        <v>ช่วงระยะเวลาที่ขอการรับรองปริมาณก๊าซเรือนกระจกที่ลดได้  ...(ระบุช่วงเวลา วัน เดือน ปี - วัน เดือน ปี )...</v>
      </c>
      <c r="L12" s="4"/>
    </row>
    <row r="13" spans="1:12" ht="85.75" customHeight="1">
      <c r="B13" s="98" t="s">
        <v>21</v>
      </c>
      <c r="C13" s="89" t="s">
        <v>26</v>
      </c>
      <c r="D13" s="166" t="s">
        <v>113</v>
      </c>
      <c r="E13" s="166"/>
      <c r="F13" s="166"/>
      <c r="G13" s="89" t="s">
        <v>45</v>
      </c>
      <c r="H13" s="167" t="s">
        <v>114</v>
      </c>
      <c r="I13" s="167"/>
      <c r="J13" s="167"/>
      <c r="L13" s="4"/>
    </row>
    <row r="14" spans="1:12" ht="46.75" customHeight="1">
      <c r="B14" s="99">
        <f>+'2.ข้อมูลกิจกรรม Non-Inv_สายส่ง'!M64</f>
        <v>992</v>
      </c>
      <c r="C14" s="65" t="s">
        <v>26</v>
      </c>
      <c r="D14" s="168">
        <f>+'2.ข้อมูลกิจกรรม Non-Inv_สายส่ง'!K64</f>
        <v>4875.2870943396229</v>
      </c>
      <c r="E14" s="169"/>
      <c r="F14" s="169"/>
      <c r="G14" s="65" t="s">
        <v>45</v>
      </c>
      <c r="H14" s="168">
        <f>+'2.ข้อมูลกิจกรรม Non-Inv_สายส่ง'!L64</f>
        <v>3882.6478737791126</v>
      </c>
      <c r="I14" s="169"/>
      <c r="J14" s="169"/>
      <c r="L14" s="4"/>
    </row>
    <row r="15" spans="1:12" ht="25.75" customHeight="1">
      <c r="L15" s="4"/>
    </row>
    <row r="16" spans="1:12" ht="25.75" customHeight="1">
      <c r="B16" s="96" t="s">
        <v>95</v>
      </c>
      <c r="C16" s="97"/>
      <c r="D16" s="97"/>
      <c r="E16" s="97"/>
      <c r="F16" s="97"/>
      <c r="L16" s="4"/>
    </row>
    <row r="17" spans="1:12" ht="25.75" customHeight="1">
      <c r="B17" s="90" t="s">
        <v>53</v>
      </c>
      <c r="C17" s="91"/>
      <c r="D17" s="91"/>
      <c r="E17" s="91"/>
      <c r="F17" s="91"/>
      <c r="G17" s="91"/>
      <c r="L17" s="4"/>
    </row>
    <row r="18" spans="1:12" ht="25.75" customHeight="1">
      <c r="B18" s="2" t="str">
        <f>+'3.ข้อมูลกิจกรรม Inv_captive'!B13:L13</f>
        <v>ช่วงระยะเวลาที่ขอการรับรองปริมาณก๊าซเรือนกระจกที่ลดได้  ...(ระบุช่วงเวลา วัน เดือน ปี - วัน เดือน ปี )...</v>
      </c>
      <c r="L18" s="4"/>
    </row>
    <row r="19" spans="1:12" ht="85.75" customHeight="1">
      <c r="B19" s="98" t="s">
        <v>21</v>
      </c>
      <c r="C19" s="89" t="s">
        <v>26</v>
      </c>
      <c r="D19" s="166" t="s">
        <v>113</v>
      </c>
      <c r="E19" s="166"/>
      <c r="F19" s="166"/>
      <c r="G19" s="89" t="s">
        <v>45</v>
      </c>
      <c r="H19" s="167" t="s">
        <v>114</v>
      </c>
      <c r="I19" s="167"/>
      <c r="J19" s="167"/>
      <c r="L19" s="4"/>
    </row>
    <row r="20" spans="1:12" ht="46.75" customHeight="1">
      <c r="B20" s="99">
        <f>+'3.ข้อมูลกิจกรรม Inv_captive'!L66</f>
        <v>322</v>
      </c>
      <c r="C20" s="65" t="s">
        <v>26</v>
      </c>
      <c r="D20" s="168">
        <f>+'3.ข้อมูลกิจกรรม Inv_captive'!J66</f>
        <v>1213.4037735849058</v>
      </c>
      <c r="E20" s="169"/>
      <c r="F20" s="169"/>
      <c r="G20" s="65" t="s">
        <v>45</v>
      </c>
      <c r="H20" s="168">
        <f>+'3.ข้อมูลกิจกรรม Inv_captive'!K66</f>
        <v>891.23186296927599</v>
      </c>
      <c r="I20" s="169"/>
      <c r="J20" s="169"/>
      <c r="L20" s="4"/>
    </row>
    <row r="21" spans="1:12" ht="25.75" customHeight="1">
      <c r="L21" s="4"/>
    </row>
    <row r="22" spans="1:12" ht="25.75" customHeight="1">
      <c r="B22" s="90" t="s">
        <v>70</v>
      </c>
      <c r="C22" s="91"/>
      <c r="D22" s="91"/>
      <c r="E22" s="91"/>
      <c r="F22" s="91"/>
      <c r="G22" s="91"/>
      <c r="L22" s="4"/>
    </row>
    <row r="23" spans="1:12" ht="25.75" customHeight="1">
      <c r="B23" s="2" t="str">
        <f>+'4.ข้อมูลกิจกรรม Non-Inv_captive'!B13:M13</f>
        <v>ช่วงระยะเวลาที่ขอการรับรองปริมาณก๊าซเรือนกระจกที่ลดได้  ...(ระบุช่วงเวลา วัน เดือน ปี - วัน เดือน ปี )...</v>
      </c>
      <c r="L23" s="4"/>
    </row>
    <row r="24" spans="1:12" ht="85.75" customHeight="1">
      <c r="B24" s="98" t="s">
        <v>21</v>
      </c>
      <c r="C24" s="89" t="s">
        <v>26</v>
      </c>
      <c r="D24" s="166" t="s">
        <v>113</v>
      </c>
      <c r="E24" s="166"/>
      <c r="F24" s="166"/>
      <c r="G24" s="89" t="s">
        <v>45</v>
      </c>
      <c r="H24" s="167" t="s">
        <v>114</v>
      </c>
      <c r="I24" s="167"/>
      <c r="J24" s="167"/>
      <c r="L24" s="4"/>
    </row>
    <row r="25" spans="1:12" ht="46.75" customHeight="1">
      <c r="B25" s="99">
        <f>+'4.ข้อมูลกิจกรรม Non-Inv_captive'!M66</f>
        <v>48</v>
      </c>
      <c r="C25" s="65" t="s">
        <v>26</v>
      </c>
      <c r="D25" s="168">
        <f>+'4.ข้อมูลกิจกรรม Non-Inv_captive'!K66</f>
        <v>520.03018867924527</v>
      </c>
      <c r="E25" s="169"/>
      <c r="F25" s="169"/>
      <c r="G25" s="65" t="s">
        <v>45</v>
      </c>
      <c r="H25" s="168">
        <f>+'4.ข้อมูลกิจกรรม Non-Inv_captive'!L66</f>
        <v>471.13846153846157</v>
      </c>
      <c r="I25" s="169"/>
      <c r="J25" s="169"/>
      <c r="L25" s="4"/>
    </row>
    <row r="26" spans="1:12" ht="25.75" customHeight="1">
      <c r="L26" s="4"/>
    </row>
    <row r="27" spans="1:12" ht="20" customHeight="1">
      <c r="L27" s="4"/>
    </row>
    <row r="28" spans="1:12" ht="20" customHeight="1">
      <c r="L28" s="4"/>
    </row>
    <row r="29" spans="1:12" ht="20" customHeight="1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9"/>
    </row>
    <row r="30" spans="1:12" ht="20" customHeight="1"/>
    <row r="31" spans="1:12" ht="20" customHeight="1"/>
    <row r="32" spans="1:12" ht="20" customHeight="1"/>
    <row r="95" spans="1:12">
      <c r="A95" s="3"/>
      <c r="L95" s="4"/>
    </row>
    <row r="96" spans="1:12">
      <c r="A96" s="3"/>
      <c r="L96" s="4"/>
    </row>
    <row r="97" spans="1:12">
      <c r="A97" s="3"/>
      <c r="L97" s="4"/>
    </row>
    <row r="98" spans="1:12">
      <c r="A98" s="3"/>
      <c r="L98" s="4"/>
    </row>
    <row r="99" spans="1:12">
      <c r="A99" s="3"/>
      <c r="L99" s="4"/>
    </row>
    <row r="100" spans="1:12" ht="23" thickBot="1">
      <c r="A100" s="17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9"/>
    </row>
  </sheetData>
  <sheetProtection algorithmName="SHA-512" hashValue="5pP6NgPxhXAHYhO4tS3J3qwEui/bmUyiYPlOrJuG6jVBEFNpvV707af9BmPOMfYnFtpH6sT1nrVcq8vgz2DFUQ==" saltValue="gW2vwd2koPGCL1yMmu5Cwg==" spinCount="100000" sheet="1" objects="1" scenarios="1"/>
  <mergeCells count="23">
    <mergeCell ref="D25:F25"/>
    <mergeCell ref="H25:J25"/>
    <mergeCell ref="D19:F19"/>
    <mergeCell ref="H19:J19"/>
    <mergeCell ref="D20:F20"/>
    <mergeCell ref="H20:J20"/>
    <mergeCell ref="D24:F24"/>
    <mergeCell ref="H24:J24"/>
    <mergeCell ref="A1:A4"/>
    <mergeCell ref="B1:J1"/>
    <mergeCell ref="C2:J2"/>
    <mergeCell ref="C3:J3"/>
    <mergeCell ref="C4:F4"/>
    <mergeCell ref="G4:H4"/>
    <mergeCell ref="I4:J4"/>
    <mergeCell ref="D13:F13"/>
    <mergeCell ref="H13:J13"/>
    <mergeCell ref="D14:F14"/>
    <mergeCell ref="H14:J14"/>
    <mergeCell ref="D8:F8"/>
    <mergeCell ref="H8:J8"/>
    <mergeCell ref="D9:F9"/>
    <mergeCell ref="H9:J9"/>
  </mergeCells>
  <pageMargins left="0.7" right="0.7" top="0.75" bottom="0.75" header="0.3" footer="0.3"/>
  <pageSetup paperSize="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B1:H25"/>
  <sheetViews>
    <sheetView showGridLines="0" topLeftCell="C13" zoomScaleNormal="100" workbookViewId="0">
      <selection activeCell="G21" sqref="G21"/>
    </sheetView>
  </sheetViews>
  <sheetFormatPr defaultColWidth="8.7265625" defaultRowHeight="22.5"/>
  <cols>
    <col min="1" max="2" width="8.7265625" style="2"/>
    <col min="3" max="3" width="28.6328125" style="2" customWidth="1"/>
    <col min="4" max="4" width="60.26953125" style="2" customWidth="1"/>
    <col min="5" max="5" width="54.08984375" style="2" customWidth="1"/>
    <col min="6" max="6" width="17.7265625" style="2" customWidth="1"/>
    <col min="7" max="7" width="15.7265625" style="2" customWidth="1"/>
    <col min="8" max="8" width="25" style="2" customWidth="1"/>
    <col min="9" max="16384" width="8.7265625" style="2"/>
  </cols>
  <sheetData>
    <row r="1" spans="2:7" ht="34.25" customHeight="1">
      <c r="C1" s="40" t="s">
        <v>9</v>
      </c>
    </row>
    <row r="2" spans="2:7" ht="28.25" customHeight="1">
      <c r="C2" s="92" t="s">
        <v>109</v>
      </c>
      <c r="D2" s="93"/>
    </row>
    <row r="3" spans="2:7" ht="76.25" customHeight="1">
      <c r="C3" s="104" t="s">
        <v>119</v>
      </c>
      <c r="D3" s="100" t="s">
        <v>99</v>
      </c>
      <c r="E3" s="101"/>
      <c r="F3" s="41"/>
      <c r="G3" s="41"/>
    </row>
    <row r="4" spans="2:7" ht="76.25" customHeight="1">
      <c r="C4" s="105" t="s">
        <v>120</v>
      </c>
      <c r="D4" s="102" t="s">
        <v>117</v>
      </c>
      <c r="E4" s="103"/>
      <c r="F4" s="42"/>
      <c r="G4" s="42"/>
    </row>
    <row r="5" spans="2:7" ht="76.25" customHeight="1">
      <c r="C5" s="106" t="s">
        <v>22</v>
      </c>
      <c r="D5" s="179" t="s">
        <v>118</v>
      </c>
      <c r="E5" s="179"/>
      <c r="F5" s="43"/>
      <c r="G5" s="43"/>
    </row>
    <row r="6" spans="2:7" ht="25.25" customHeight="1">
      <c r="C6" s="44"/>
      <c r="D6" s="45"/>
    </row>
    <row r="7" spans="2:7" ht="25.25" customHeight="1">
      <c r="C7" s="92" t="s">
        <v>115</v>
      </c>
      <c r="D7" s="93"/>
    </row>
    <row r="8" spans="2:7" ht="76.75" customHeight="1">
      <c r="C8" s="104" t="s">
        <v>119</v>
      </c>
      <c r="D8" s="100" t="s">
        <v>99</v>
      </c>
      <c r="E8" s="101"/>
      <c r="F8" s="41"/>
      <c r="G8" s="41"/>
    </row>
    <row r="9" spans="2:7" ht="76.75" customHeight="1">
      <c r="C9" s="105" t="s">
        <v>121</v>
      </c>
      <c r="D9" s="102" t="s">
        <v>122</v>
      </c>
      <c r="E9" s="103"/>
      <c r="F9" s="42"/>
      <c r="G9" s="42"/>
    </row>
    <row r="10" spans="2:7" ht="76.75" customHeight="1">
      <c r="C10" s="106" t="s">
        <v>22</v>
      </c>
      <c r="D10" s="179" t="s">
        <v>123</v>
      </c>
      <c r="E10" s="179"/>
      <c r="F10" s="43"/>
      <c r="G10" s="43"/>
    </row>
    <row r="11" spans="2:7" ht="28.75" customHeight="1">
      <c r="C11" s="2" t="s">
        <v>116</v>
      </c>
    </row>
    <row r="12" spans="2:7" ht="27.65" customHeight="1">
      <c r="B12" s="46" t="s">
        <v>17</v>
      </c>
      <c r="D12" s="47"/>
    </row>
    <row r="13" spans="2:7" ht="25.25" customHeight="1">
      <c r="B13" s="48" t="s">
        <v>7</v>
      </c>
      <c r="C13" s="48" t="s">
        <v>30</v>
      </c>
      <c r="D13" s="48" t="s">
        <v>31</v>
      </c>
      <c r="E13" s="48" t="s">
        <v>32</v>
      </c>
      <c r="F13" s="48" t="s">
        <v>33</v>
      </c>
      <c r="G13" s="48" t="s">
        <v>34</v>
      </c>
    </row>
    <row r="14" spans="2:7" ht="47.4" customHeight="1">
      <c r="B14" s="49">
        <v>1</v>
      </c>
      <c r="C14" s="49" t="s">
        <v>57</v>
      </c>
      <c r="D14" s="50" t="s">
        <v>124</v>
      </c>
      <c r="E14" s="50" t="s">
        <v>58</v>
      </c>
      <c r="F14" s="49" t="s">
        <v>60</v>
      </c>
      <c r="G14" s="51" t="s">
        <v>40</v>
      </c>
    </row>
    <row r="15" spans="2:7" ht="49.25" customHeight="1">
      <c r="B15" s="49">
        <v>2</v>
      </c>
      <c r="C15" s="49" t="s">
        <v>56</v>
      </c>
      <c r="D15" s="52" t="s">
        <v>61</v>
      </c>
      <c r="E15" s="50" t="s">
        <v>58</v>
      </c>
      <c r="F15" s="53" t="s">
        <v>59</v>
      </c>
      <c r="G15" s="51" t="s">
        <v>40</v>
      </c>
    </row>
    <row r="16" spans="2:7" ht="47.4" customHeight="1">
      <c r="B16" s="49">
        <v>3</v>
      </c>
      <c r="C16" s="49" t="s">
        <v>62</v>
      </c>
      <c r="D16" s="52" t="s">
        <v>63</v>
      </c>
      <c r="E16" s="50" t="s">
        <v>58</v>
      </c>
      <c r="F16" s="53" t="s">
        <v>59</v>
      </c>
      <c r="G16" s="51" t="s">
        <v>40</v>
      </c>
    </row>
    <row r="17" spans="2:8" ht="47.4" customHeight="1">
      <c r="B17" s="49">
        <v>4</v>
      </c>
      <c r="C17" s="49" t="s">
        <v>64</v>
      </c>
      <c r="D17" s="50" t="s">
        <v>65</v>
      </c>
      <c r="E17" s="50" t="s">
        <v>58</v>
      </c>
      <c r="F17" s="53" t="s">
        <v>59</v>
      </c>
      <c r="G17" s="51" t="s">
        <v>40</v>
      </c>
    </row>
    <row r="18" spans="2:8" ht="47.4" customHeight="1">
      <c r="B18" s="49">
        <v>5</v>
      </c>
      <c r="C18" s="49" t="s">
        <v>74</v>
      </c>
      <c r="D18" s="50" t="s">
        <v>76</v>
      </c>
      <c r="E18" s="50" t="s">
        <v>77</v>
      </c>
      <c r="F18" s="53" t="s">
        <v>75</v>
      </c>
      <c r="G18" s="51" t="s">
        <v>40</v>
      </c>
    </row>
    <row r="19" spans="2:8" ht="47.4" customHeight="1">
      <c r="B19" s="49">
        <v>6</v>
      </c>
      <c r="C19" s="49" t="s">
        <v>66</v>
      </c>
      <c r="D19" s="52" t="s">
        <v>67</v>
      </c>
      <c r="E19" s="50" t="s">
        <v>37</v>
      </c>
      <c r="F19" s="53" t="s">
        <v>38</v>
      </c>
      <c r="G19" s="51" t="s">
        <v>40</v>
      </c>
    </row>
    <row r="20" spans="2:8" ht="46.75" customHeight="1">
      <c r="B20" s="49">
        <v>7</v>
      </c>
      <c r="C20" s="49" t="s">
        <v>36</v>
      </c>
      <c r="D20" s="50" t="s">
        <v>68</v>
      </c>
      <c r="E20" s="50" t="s">
        <v>69</v>
      </c>
      <c r="F20" s="53" t="s">
        <v>39</v>
      </c>
      <c r="G20" s="51" t="s">
        <v>40</v>
      </c>
    </row>
    <row r="21" spans="2:8" ht="40.75" customHeight="1">
      <c r="B21" s="49">
        <v>8</v>
      </c>
      <c r="C21" s="49" t="s">
        <v>125</v>
      </c>
      <c r="D21" s="50" t="s">
        <v>127</v>
      </c>
      <c r="E21" s="50" t="s">
        <v>46</v>
      </c>
      <c r="F21" s="49" t="s">
        <v>35</v>
      </c>
      <c r="G21" s="54">
        <v>0.46820000000000001</v>
      </c>
    </row>
    <row r="22" spans="2:8" ht="40.75" customHeight="1">
      <c r="B22" s="49">
        <v>9</v>
      </c>
      <c r="C22" s="49">
        <v>1000</v>
      </c>
      <c r="D22" s="50" t="s">
        <v>41</v>
      </c>
      <c r="E22" s="50"/>
      <c r="F22" s="49"/>
      <c r="G22" s="55"/>
    </row>
    <row r="23" spans="2:8" ht="40.75" customHeight="1">
      <c r="B23" s="49">
        <v>10</v>
      </c>
      <c r="C23" s="49" t="s">
        <v>126</v>
      </c>
      <c r="D23" s="50" t="s">
        <v>84</v>
      </c>
      <c r="E23" s="50" t="s">
        <v>85</v>
      </c>
      <c r="F23" s="49" t="s">
        <v>35</v>
      </c>
      <c r="G23" s="56">
        <f>+'3.ข้อมูลกิจกรรม Inv_captive'!I11</f>
        <v>0.31900000000000001</v>
      </c>
      <c r="H23" s="32" t="s">
        <v>90</v>
      </c>
    </row>
    <row r="24" spans="2:8" ht="31.75" customHeight="1">
      <c r="B24" s="57"/>
      <c r="C24" s="58" t="s">
        <v>18</v>
      </c>
      <c r="D24" s="57"/>
      <c r="E24" s="57"/>
      <c r="F24" s="59"/>
      <c r="G24" s="56">
        <f>+'4.ข้อมูลกิจกรรม Non-Inv_captive'!I11</f>
        <v>0.31900000000000001</v>
      </c>
      <c r="H24" s="32" t="s">
        <v>91</v>
      </c>
    </row>
    <row r="25" spans="2:8" ht="17.399999999999999" customHeight="1">
      <c r="C25" s="58" t="s">
        <v>128</v>
      </c>
    </row>
  </sheetData>
  <sheetProtection algorithmName="SHA-512" hashValue="82NzX1Rrjs1xC5JjyvdhQrVy1mtDpd8/cJdMIx/tME6UakuI0o35Xsj03H9fXtLI7Svg+bWwLvFpEHpwy0YgoQ==" saltValue="wpK/iJrK0PtDdvgPSc/LDA==" spinCount="100000" sheet="1" objects="1" scenarios="1"/>
  <mergeCells count="2">
    <mergeCell ref="D5:E5"/>
    <mergeCell ref="D10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ลักษณะกิจกรรม</vt:lpstr>
      <vt:lpstr>1.ข้อมูลกิจกรรม Inv_สายส่ง</vt:lpstr>
      <vt:lpstr>2.ข้อมูลกิจกรรม Non-Inv_สายส่ง</vt:lpstr>
      <vt:lpstr>3.ข้อมูลกิจกรรม Inv_captive</vt:lpstr>
      <vt:lpstr>4.ข้อมูลกิจกรรม Non-Inv_captive</vt:lpstr>
      <vt:lpstr>สรุปผลการประเมิน</vt:lpstr>
      <vt:lpstr>อ้างอิง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suttinee</dc:creator>
  <cp:lastModifiedBy>ADMIN</cp:lastModifiedBy>
  <dcterms:created xsi:type="dcterms:W3CDTF">2015-03-06T06:55:57Z</dcterms:created>
  <dcterms:modified xsi:type="dcterms:W3CDTF">2025-05-16T02:55:47Z</dcterms:modified>
</cp:coreProperties>
</file>