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ESS\Arisa\ไฟล์คำนวณ LESS\โครงการด้านการจัดการของเสีย\New Version 20.9.66\"/>
    </mc:Choice>
  </mc:AlternateContent>
  <xr:revisionPtr revIDLastSave="0" documentId="13_ncr:1_{49E3D392-C4C2-45EB-A914-09E925EB12E3}" xr6:coauthVersionLast="47" xr6:coauthVersionMax="47" xr10:uidLastSave="{00000000-0000-0000-0000-000000000000}"/>
  <workbookProtection workbookAlgorithmName="SHA-512" workbookHashValue="tupHuwsXXM1yZIeC0qsJfa/BuoODmU82d/UDAHXiew0ec7cautBP9y+9Dvx4xnumIoYBkt6KvWOZ/1uUPksinw==" workbookSaltValue="hqA3o/D2zzVpwEabA/Q8dQ==" workbookSpinCount="100000" lockStructure="1"/>
  <bookViews>
    <workbookView xWindow="28680" yWindow="-120" windowWidth="29040" windowHeight="15720" activeTab="1" xr2:uid="{00000000-000D-0000-FFFF-FFFF00000000}"/>
  </bookViews>
  <sheets>
    <sheet name="ลักษณะกิจกรรม" sheetId="5" r:id="rId1"/>
    <sheet name="ข้อมูลกิจกรรม" sheetId="17" r:id="rId2"/>
    <sheet name="สรุปผลการประเมิน" sheetId="18" r:id="rId3"/>
    <sheet name="อ้างอิง" sheetId="14" r:id="rId4"/>
  </sheets>
  <definedNames>
    <definedName name="SWD">ข้อมูลกิจกรรม!$M$17</definedName>
    <definedName name="WasteFood">ข้อมูลกิจกรรม!$M$16</definedName>
  </definedNames>
  <calcPr calcId="191029"/>
  <customWorkbookViews>
    <customWorkbookView name="Fr-02" guid="{4A84D616-4AC1-4199-B962-FE0AC76EE94A}" maximized="1" windowWidth="1362" windowHeight="543" activeSheetId="12"/>
  </customWorkbookViews>
</workbook>
</file>

<file path=xl/calcChain.xml><?xml version="1.0" encoding="utf-8"?>
<calcChain xmlns="http://schemas.openxmlformats.org/spreadsheetml/2006/main">
  <c r="J9" i="14" l="1"/>
  <c r="J10" i="14"/>
  <c r="J11" i="14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9" i="17"/>
  <c r="F8" i="17"/>
  <c r="G9" i="14"/>
  <c r="I4" i="18" l="1"/>
  <c r="C4" i="18"/>
  <c r="C3" i="18"/>
  <c r="C2" i="18"/>
  <c r="L2" i="18"/>
  <c r="L1" i="18"/>
  <c r="H11" i="17" l="1"/>
  <c r="H9" i="17"/>
  <c r="L4" i="18" l="1"/>
  <c r="H10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8" i="17"/>
  <c r="B6" i="18"/>
  <c r="H28" i="17" l="1"/>
  <c r="B9" i="18" s="1"/>
  <c r="J4" i="17"/>
  <c r="J2" i="17" l="1"/>
  <c r="J1" i="17"/>
  <c r="C2" i="17"/>
  <c r="C3" i="17"/>
  <c r="C4" i="17"/>
  <c r="F4" i="17"/>
  <c r="E28" i="17"/>
  <c r="F28" i="17"/>
  <c r="D9" i="18" s="1"/>
</calcChain>
</file>

<file path=xl/sharedStrings.xml><?xml version="1.0" encoding="utf-8"?>
<sst xmlns="http://schemas.openxmlformats.org/spreadsheetml/2006/main" count="130" uniqueCount="81">
  <si>
    <t>รายละเอียดวิธีการคำนวณ</t>
  </si>
  <si>
    <t>หน้าที่</t>
  </si>
  <si>
    <t>วันที่จัดทำ</t>
  </si>
  <si>
    <t>ชื่อองค์กร</t>
  </si>
  <si>
    <t>ชื่อผู้จัดทำ</t>
  </si>
  <si>
    <t>ชื่อวิธีการคำนวณ</t>
  </si>
  <si>
    <t xml:space="preserve">ลักษณะของกิจกรรมโครงการที่เข้าข่าย (Applicability) </t>
  </si>
  <si>
    <t>ลำดับ</t>
  </si>
  <si>
    <t>รวม</t>
  </si>
  <si>
    <t>ตัวแปร</t>
  </si>
  <si>
    <t>รายละเอียด</t>
  </si>
  <si>
    <t>แหล่งที่มาข้อมูล</t>
  </si>
  <si>
    <t>หน่วย</t>
  </si>
  <si>
    <t>สมการคำนวณ</t>
  </si>
  <si>
    <t>กรอกข้อมูล</t>
  </si>
  <si>
    <t>เบอร์โทรศัพท์</t>
  </si>
  <si>
    <t>ประเภทกิจกรรม</t>
  </si>
  <si>
    <t>โครงการประเภทการจัดการของเสีย</t>
  </si>
  <si>
    <r>
      <t>CH</t>
    </r>
    <r>
      <rPr>
        <vertAlign val="subscript"/>
        <sz val="16"/>
        <color indexed="8"/>
        <rFont val="Browallia New"/>
        <family val="2"/>
      </rPr>
      <t>4</t>
    </r>
  </si>
  <si>
    <t>ก๊าซเรือนกระจก</t>
  </si>
  <si>
    <t>แหล่งปล่อยก๊าซเรือนกระจก</t>
  </si>
  <si>
    <t>การปล่อยก๊าซเรือนกระจกจากกรณีฐาน (Baseline Emission)</t>
  </si>
  <si>
    <t>ค่า</t>
  </si>
  <si>
    <t>ค่าอ้างอิง</t>
  </si>
  <si>
    <r>
      <t>หมายเหตุ:  1) 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 คือ กิโลกรัมคาร์บอนไดออกไซด์เทียบเท่า</t>
    </r>
  </si>
  <si>
    <t>= 0</t>
  </si>
  <si>
    <t>รหัส</t>
  </si>
  <si>
    <t>Version</t>
  </si>
  <si>
    <r>
      <t>ปริมาณการปล่อยก๊าซเรือนกระจกจากการดำเนินโครงการ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</si>
  <si>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>ปริมาณการลดการปล่อยก๊าซเรือนกระจก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</si>
  <si>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t>=</t>
  </si>
  <si>
    <t>-</t>
  </si>
  <si>
    <t>ชั่งน้ำหนัก</t>
  </si>
  <si>
    <t>กิโลกรัม</t>
  </si>
  <si>
    <r>
      <t>ปริมาณการลดการปล่อยก๊าซเรือนกระจก
(kgCO</t>
    </r>
    <r>
      <rPr>
        <b/>
        <vertAlign val="subscript"/>
        <sz val="16"/>
        <color indexed="8"/>
        <rFont val="Browallia New"/>
        <family val="2"/>
      </rPr>
      <t>2</t>
    </r>
    <r>
      <rPr>
        <b/>
        <sz val="16"/>
        <color indexed="8"/>
        <rFont val="Browallia New"/>
        <family val="2"/>
      </rPr>
      <t>eq)</t>
    </r>
  </si>
  <si>
    <r>
      <t>= ปริมาณการปล่อยก๊าซเรือนกระจกจากกรณีฐาน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 - ปริมาณการปล่อยก๊าซเรือนกระจกจากการดำเนินโครงการ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</si>
  <si>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>CO</t>
    </r>
    <r>
      <rPr>
        <vertAlign val="subscript"/>
        <sz val="16"/>
        <color indexed="8"/>
        <rFont val="Browallia New"/>
        <family val="2"/>
      </rPr>
      <t>2</t>
    </r>
  </si>
  <si>
    <t>0</t>
  </si>
  <si>
    <r>
      <t>ช่วงระยะเวลาที่ขอการรับรองปริมาณก๊าซเรือนกระจกที่ลดได้ ....</t>
    </r>
    <r>
      <rPr>
        <b/>
        <sz val="16"/>
        <color indexed="10"/>
        <rFont val="Browallia New"/>
        <family val="2"/>
      </rPr>
      <t>(ระบุช่วงเวลา วัน เดือน ปี - วัน เดือน ปี ).</t>
    </r>
    <r>
      <rPr>
        <b/>
        <sz val="16"/>
        <color indexed="8"/>
        <rFont val="Browallia New"/>
        <family val="2"/>
      </rPr>
      <t>...</t>
    </r>
  </si>
  <si>
    <t>การนำขยะอินทรีย์ประเภทเศษอาหารไปใช้เป็นอาหารสัตว์</t>
  </si>
  <si>
    <t>LESS-WM-07</t>
  </si>
  <si>
    <t>การปล่อยก๊าซเรือนกระจกจากการฝังกลบเศษอาหารในหลุมฝังกลบ</t>
  </si>
  <si>
    <t>การปล่อยก๊าซเรือนกระจกจากผลิตภัณฑ์อาหารสัตว์สำเร็จรูป</t>
  </si>
  <si>
    <t xml:space="preserve">ชนิดของสัตว์ที่นำเศษอาหารไปเลี้ยง
</t>
  </si>
  <si>
    <t>โปรดระบุ</t>
  </si>
  <si>
    <t>สุกร</t>
  </si>
  <si>
    <t>ไก่เนื้อ</t>
  </si>
  <si>
    <t>ไก่ไข่</t>
  </si>
  <si>
    <t>ไส้เดือน</t>
  </si>
  <si>
    <t>หนอนแมลงวันลาย</t>
  </si>
  <si>
    <t>EF_swd food</t>
  </si>
  <si>
    <r>
      <t>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eq/kg อาหาร</t>
    </r>
  </si>
  <si>
    <t>น้ำหนักเศษอาหาร</t>
  </si>
  <si>
    <t>บันทึก</t>
  </si>
  <si>
    <t>EF feed_สุกร</t>
  </si>
  <si>
    <t>ค่า Emission Factor สำหรับการประเมินคาร์บอนฟุตพริ้นท์ของผลิตภัณฑ์ (มีนาคม 2564)</t>
  </si>
  <si>
    <t>EF feed_ไก่เนื้อ</t>
  </si>
  <si>
    <t>EF feed_ไก่ไข่</t>
  </si>
  <si>
    <t>กำหนดให้เศษอาหารสามารถทดแทนอาหารสำเร็จรูปได้ 50%</t>
  </si>
  <si>
    <t xml:space="preserve">              3) ไม่พิจารณาการปล่อยก๊าซเรือนกระจกของไส้เดือนและหนอนแมลงวันลาย</t>
  </si>
  <si>
    <t xml:space="preserve">ค่าการปล่อยก๊าซเรือนกระจกจากผลิตภัณฑ์อาหารสัตว์สำเร็จรูปสุกรขุนเป็นอาหารสำหรับเลี้ยงสุกรเพื่อขายเนื้อ ซึ่งจะใช้ระยะเวลาการเลี้ยงประมาณ 5 เดือนหรือถึงน้ำหนักประมาณ 90-110 กิโลกรัม; LCIA method IPCC 2013 GWP 100a V1.03 </t>
  </si>
  <si>
    <t>ค่าการปล่อยก๊าซเรือนกระจกจากผลิตภัณฑ์อาหารสำเร็จรูปสำหรับไก่เนื้อที่ไม่มีโปรตีนจากสัตว์ เป็นอาหารสัตว์ที่มีสารอาหารโปรตีนจากพืชเพียงอย่างเดียว ใช้สำหรับเลี้ยงไก่เพื่อขายเนื้อ; LCIA method IPCC 2013 GWP 100a V1.03</t>
  </si>
  <si>
    <t>ค่าการปล่อยก๊าซเรือนกระจกจากผลิตภัณฑ์อาหารสำเร็จรูปสำหรับไก่ไข่ ใช้สำหรับเลี้ยงไก่เพื่อผลิตไข่ไก่เป็นหลัก; LCIA method IPCC 2013 GWP 100a V1.03</t>
  </si>
  <si>
    <t>อื่นๆ</t>
  </si>
  <si>
    <t>ค่าการปล่อยก๊าซเรือนกระจกสำหรับการจัดการขยะประเภทเศษอาหารด้วยวิธีการฝังกลบ (ประเภทของหลุมฝังกลบไม่มีระบบจัดการ ลึกมากกว่า 5 เมตร)</t>
  </si>
  <si>
    <t xml:space="preserve">              2) ค่าศักยภาพทำให้โลกร้อน (GWP) ของก๊าซมีเทน เท่ากับ 28 และก๊าซไนตรัสออกไซด์ เท่ากับ 265 (อ้างอิง IPCC Fifth Assessment. Report (AR5))</t>
  </si>
  <si>
    <t>น้ำหนักเศษอาหาร 
(กิโลกรัม)</t>
  </si>
  <si>
    <r>
      <t>ปริมาณการปล่อยก๊าซเรือนกระจกจากการดำเนินโครงการ 
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</si>
  <si>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>ปริมาณการปล่อย
ก๊าซเรือนกระจกจากกรณีฐาน 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</si>
  <si>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>ปริมาณการลดการปล่อย
ก๊าซเรือนกระจก 
(kgCO</t>
    </r>
    <r>
      <rPr>
        <vertAlign val="subscript"/>
        <sz val="16"/>
        <color indexed="8"/>
        <rFont val="Browallia New"/>
        <family val="2"/>
      </rPr>
      <t>2</t>
    </r>
    <r>
      <rPr>
        <sz val="16"/>
        <color indexed="8"/>
        <rFont val="Browallia New"/>
        <family val="2"/>
      </rPr>
      <t>eq)</t>
    </r>
  </si>
  <si>
    <r>
      <t>=  (W</t>
    </r>
    <r>
      <rPr>
        <vertAlign val="subscript"/>
        <sz val="16"/>
        <color theme="1"/>
        <rFont val="Browallia New"/>
        <family val="2"/>
      </rPr>
      <t>food</t>
    </r>
    <r>
      <rPr>
        <sz val="16"/>
        <color theme="1"/>
        <rFont val="Browallia New"/>
        <family val="2"/>
      </rPr>
      <t>*EF_swd food) + (Wfood *0.5 *EF feed_animal)</t>
    </r>
  </si>
  <si>
    <r>
      <t>W</t>
    </r>
    <r>
      <rPr>
        <vertAlign val="subscript"/>
        <sz val="16"/>
        <color theme="1"/>
        <rFont val="Browallia New"/>
        <family val="2"/>
      </rPr>
      <t>food</t>
    </r>
  </si>
  <si>
    <t>1. มีการคัดแยก และรวบรวมเศษอาหารไปใช้ประโยชน์แทนการนำไปทิ้งที่หลุมฝังกลบ</t>
  </si>
  <si>
    <t xml:space="preserve">2. มีการนำเศษอาหารไปใช้เลี้ยงสัตว์ ทดแทนการใช้อาหารสัตว์สำเร็จรูป </t>
  </si>
  <si>
    <t xml:space="preserve">    ตัวอย่าง ก๋วยเตี๋ยวต้องแยกน้ำโดยผ่านตะแกรงก่อนที่จะนำไปชั่งน้ำหนัก</t>
  </si>
  <si>
    <t>3. สามารถตรวจวัดน้ำหนักเศษอาหารได้ โดยน้ำหนักของเศษอาหารต้องเป็นน้ำหนักแห้ง (ไม่รวมน้ำ)</t>
  </si>
  <si>
    <t>ชนิดของสัตว์
ที่นำเศษอาหารไปเลี้ยง</t>
  </si>
  <si>
    <r>
      <t>ปริมาณการปล่อยก๊าซเรือนกระจกจาก
การดำเนินโครงการ
(kgCO</t>
    </r>
    <r>
      <rPr>
        <b/>
        <vertAlign val="subscript"/>
        <sz val="16"/>
        <color indexed="8"/>
        <rFont val="Browallia New"/>
        <family val="2"/>
      </rPr>
      <t>2</t>
    </r>
    <r>
      <rPr>
        <b/>
        <sz val="16"/>
        <color indexed="8"/>
        <rFont val="Browallia New"/>
        <family val="2"/>
      </rPr>
      <t>eq)</t>
    </r>
  </si>
  <si>
    <r>
      <t>ปริมาณการปล่อยก๊าซ
เรือนกระจก
กรณีฐาน
(kgCO</t>
    </r>
    <r>
      <rPr>
        <b/>
        <vertAlign val="subscript"/>
        <sz val="16"/>
        <color indexed="8"/>
        <rFont val="Browallia New"/>
        <family val="2"/>
      </rPr>
      <t>2</t>
    </r>
    <r>
      <rPr>
        <b/>
        <sz val="16"/>
        <color indexed="8"/>
        <rFont val="Browallia New"/>
        <family val="2"/>
      </rPr>
      <t>eq)</t>
    </r>
  </si>
  <si>
    <t>T-VER-TOOL-02-02 Version1 การคำนวณการปล่อยก๊าซเรือนกระจกจากหลุมฝังกลบขยะมูลฝอยชุมชน</t>
  </si>
  <si>
    <t>(0.5xEF feed)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</si>
</sst>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#,##0.000"/>
    <numFmt numFmtId="190" formatCode="#,##0.0000"/>
  </numFmts>
  <fonts count="24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6"/>
      <color indexed="8"/>
      <name val="Browallia New"/>
      <family val="2"/>
    </font>
    <font>
      <vertAlign val="subscript"/>
      <sz val="16"/>
      <color indexed="8"/>
      <name val="Browallia New"/>
      <family val="2"/>
    </font>
    <font>
      <sz val="16"/>
      <name val="Browallia New"/>
      <family val="2"/>
    </font>
    <font>
      <b/>
      <sz val="16"/>
      <color indexed="8"/>
      <name val="Browallia New"/>
      <family val="2"/>
    </font>
    <font>
      <b/>
      <sz val="16"/>
      <color indexed="10"/>
      <name val="Browallia New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6"/>
      <color theme="1"/>
      <name val="Browallia New"/>
      <family val="2"/>
    </font>
    <font>
      <sz val="16"/>
      <color rgb="FFFF0000"/>
      <name val="Browallia New"/>
      <family val="2"/>
    </font>
    <font>
      <b/>
      <sz val="16"/>
      <color theme="1"/>
      <name val="Browallia New"/>
      <family val="2"/>
    </font>
    <font>
      <sz val="16"/>
      <color rgb="FF000000"/>
      <name val="Browallia New"/>
      <family val="2"/>
    </font>
    <font>
      <b/>
      <u/>
      <sz val="16"/>
      <color theme="1"/>
      <name val="Browallia New"/>
      <family val="2"/>
    </font>
    <font>
      <b/>
      <u/>
      <sz val="20"/>
      <color theme="1"/>
      <name val="Browallia New"/>
      <family val="2"/>
    </font>
    <font>
      <sz val="16"/>
      <color rgb="FF0070C0"/>
      <name val="Browallia New"/>
      <family val="2"/>
    </font>
    <font>
      <b/>
      <sz val="14"/>
      <color theme="1"/>
      <name val="Browallia New"/>
      <family val="2"/>
    </font>
    <font>
      <b/>
      <sz val="20"/>
      <color theme="1"/>
      <name val="Browallia New"/>
      <family val="2"/>
    </font>
    <font>
      <b/>
      <sz val="18"/>
      <color theme="1"/>
      <name val="Browallia New"/>
      <family val="2"/>
    </font>
    <font>
      <b/>
      <sz val="16"/>
      <name val="Browallia New"/>
      <family val="2"/>
    </font>
    <font>
      <b/>
      <sz val="18"/>
      <name val="Browallia New"/>
      <family val="2"/>
    </font>
    <font>
      <b/>
      <vertAlign val="subscript"/>
      <sz val="16"/>
      <color indexed="8"/>
      <name val="Browallia New"/>
      <family val="2"/>
    </font>
    <font>
      <vertAlign val="subscript"/>
      <sz val="16"/>
      <color theme="1"/>
      <name val="Browallia New"/>
      <family val="2"/>
    </font>
    <font>
      <sz val="16"/>
      <color rgb="FF0000FF"/>
      <name val="Browallia New"/>
      <family val="2"/>
    </font>
  </fonts>
  <fills count="1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9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</cellStyleXfs>
  <cellXfs count="159">
    <xf numFmtId="0" fontId="0" fillId="0" borderId="0" xfId="0"/>
    <xf numFmtId="0" fontId="9" fillId="0" borderId="0" xfId="0" applyFont="1"/>
    <xf numFmtId="0" fontId="9" fillId="0" borderId="3" xfId="0" applyFont="1" applyBorder="1"/>
    <xf numFmtId="0" fontId="9" fillId="0" borderId="4" xfId="0" applyFont="1" applyBorder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9" fillId="0" borderId="8" xfId="0" applyFont="1" applyBorder="1"/>
    <xf numFmtId="0" fontId="9" fillId="0" borderId="9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11" xfId="0" applyFont="1" applyBorder="1"/>
    <xf numFmtId="0" fontId="9" fillId="0" borderId="0" xfId="0" applyFont="1" applyAlignment="1">
      <alignment wrapText="1"/>
    </xf>
    <xf numFmtId="0" fontId="9" fillId="0" borderId="12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9" fillId="0" borderId="16" xfId="0" applyFont="1" applyBorder="1"/>
    <xf numFmtId="0" fontId="9" fillId="0" borderId="17" xfId="0" applyFont="1" applyBorder="1"/>
    <xf numFmtId="0" fontId="9" fillId="0" borderId="18" xfId="0" applyFont="1" applyBorder="1"/>
    <xf numFmtId="0" fontId="12" fillId="0" borderId="1" xfId="0" applyFont="1" applyBorder="1" applyAlignment="1">
      <alignment horizontal="center" vertical="center"/>
    </xf>
    <xf numFmtId="0" fontId="9" fillId="0" borderId="6" xfId="0" applyFont="1" applyBorder="1"/>
    <xf numFmtId="0" fontId="9" fillId="0" borderId="7" xfId="0" applyFont="1" applyBorder="1"/>
    <xf numFmtId="0" fontId="9" fillId="0" borderId="5" xfId="0" applyFont="1" applyBorder="1" applyAlignment="1">
      <alignment vertical="top"/>
    </xf>
    <xf numFmtId="0" fontId="11" fillId="0" borderId="1" xfId="0" applyFont="1" applyBorder="1"/>
    <xf numFmtId="0" fontId="11" fillId="0" borderId="5" xfId="0" applyFont="1" applyBorder="1"/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14" fontId="4" fillId="0" borderId="2" xfId="0" applyNumberFormat="1" applyFont="1" applyBorder="1" applyAlignment="1" applyProtection="1">
      <alignment horizontal="center"/>
      <protection locked="0"/>
    </xf>
    <xf numFmtId="0" fontId="11" fillId="9" borderId="1" xfId="0" applyFont="1" applyFill="1" applyBorder="1" applyAlignment="1">
      <alignment vertical="center"/>
    </xf>
    <xf numFmtId="0" fontId="11" fillId="9" borderId="1" xfId="0" applyFont="1" applyFill="1" applyBorder="1"/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11" fillId="9" borderId="1" xfId="0" applyFont="1" applyFill="1" applyBorder="1" applyProtection="1">
      <protection locked="0"/>
    </xf>
    <xf numFmtId="0" fontId="16" fillId="0" borderId="2" xfId="0" applyFont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1" fillId="9" borderId="1" xfId="0" applyFont="1" applyFill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1" fillId="9" borderId="5" xfId="0" applyFont="1" applyFill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5" fillId="0" borderId="4" xfId="0" applyFont="1" applyBorder="1" applyAlignment="1" applyProtection="1">
      <alignment horizontal="center"/>
      <protection locked="0"/>
    </xf>
    <xf numFmtId="0" fontId="9" fillId="0" borderId="3" xfId="0" applyFont="1" applyBorder="1" applyProtection="1">
      <protection locked="0"/>
    </xf>
    <xf numFmtId="0" fontId="9" fillId="0" borderId="4" xfId="0" applyFont="1" applyBorder="1" applyProtection="1">
      <protection locked="0"/>
    </xf>
    <xf numFmtId="0" fontId="11" fillId="2" borderId="22" xfId="0" applyFont="1" applyFill="1" applyBorder="1" applyAlignment="1" applyProtection="1">
      <alignment horizontal="center" vertical="center"/>
      <protection locked="0"/>
    </xf>
    <xf numFmtId="0" fontId="11" fillId="2" borderId="31" xfId="0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/>
      <protection locked="0"/>
    </xf>
    <xf numFmtId="0" fontId="11" fillId="2" borderId="19" xfId="0" applyFont="1" applyFill="1" applyBorder="1" applyAlignment="1" applyProtection="1">
      <alignment horizontal="center"/>
      <protection locked="0"/>
    </xf>
    <xf numFmtId="188" fontId="9" fillId="2" borderId="20" xfId="1" applyNumberFormat="1" applyFont="1" applyFill="1" applyBorder="1" applyProtection="1">
      <protection locked="0"/>
    </xf>
    <xf numFmtId="0" fontId="9" fillId="0" borderId="16" xfId="0" applyFont="1" applyBorder="1" applyProtection="1">
      <protection locked="0"/>
    </xf>
    <xf numFmtId="0" fontId="9" fillId="0" borderId="17" xfId="0" applyFont="1" applyBorder="1" applyProtection="1">
      <protection locked="0"/>
    </xf>
    <xf numFmtId="0" fontId="9" fillId="0" borderId="18" xfId="0" applyFont="1" applyBorder="1" applyProtection="1">
      <protection locked="0"/>
    </xf>
    <xf numFmtId="0" fontId="11" fillId="0" borderId="1" xfId="0" applyFont="1" applyBorder="1" applyAlignment="1">
      <alignment vertical="center"/>
    </xf>
    <xf numFmtId="14" fontId="4" fillId="0" borderId="2" xfId="0" applyNumberFormat="1" applyFont="1" applyBorder="1" applyAlignment="1">
      <alignment horizontal="center"/>
    </xf>
    <xf numFmtId="0" fontId="11" fillId="0" borderId="0" xfId="0" applyFont="1"/>
    <xf numFmtId="0" fontId="13" fillId="0" borderId="0" xfId="0" applyFont="1"/>
    <xf numFmtId="0" fontId="20" fillId="9" borderId="1" xfId="0" quotePrefix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9" fillId="8" borderId="0" xfId="0" applyFont="1" applyFill="1"/>
    <xf numFmtId="0" fontId="9" fillId="5" borderId="0" xfId="0" applyFont="1" applyFill="1"/>
    <xf numFmtId="0" fontId="9" fillId="6" borderId="0" xfId="0" applyFont="1" applyFill="1"/>
    <xf numFmtId="0" fontId="9" fillId="0" borderId="0" xfId="0" applyFont="1" applyAlignment="1">
      <alignment horizontal="left" vertical="top" wrapText="1"/>
    </xf>
    <xf numFmtId="0" fontId="9" fillId="0" borderId="0" xfId="0" quotePrefix="1" applyFont="1" applyAlignment="1">
      <alignment vertical="top"/>
    </xf>
    <xf numFmtId="0" fontId="13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9" fillId="0" borderId="0" xfId="0" applyFont="1" applyAlignment="1" applyProtection="1">
      <alignment horizontal="center"/>
      <protection locked="0"/>
    </xf>
    <xf numFmtId="0" fontId="11" fillId="2" borderId="35" xfId="0" applyFont="1" applyFill="1" applyBorder="1" applyAlignment="1" applyProtection="1">
      <alignment horizontal="center"/>
      <protection locked="0"/>
    </xf>
    <xf numFmtId="0" fontId="11" fillId="2" borderId="34" xfId="0" applyFont="1" applyFill="1" applyBorder="1" applyAlignment="1" applyProtection="1">
      <alignment horizontal="center" vertical="center" wrapText="1"/>
      <protection locked="0"/>
    </xf>
    <xf numFmtId="188" fontId="9" fillId="0" borderId="7" xfId="1" applyNumberFormat="1" applyFont="1" applyBorder="1" applyAlignment="1" applyProtection="1">
      <alignment horizontal="center"/>
      <protection locked="0"/>
    </xf>
    <xf numFmtId="0" fontId="11" fillId="2" borderId="30" xfId="0" applyFont="1" applyFill="1" applyBorder="1" applyAlignment="1" applyProtection="1">
      <alignment horizontal="center" vertical="center" wrapText="1"/>
      <protection locked="0"/>
    </xf>
    <xf numFmtId="0" fontId="11" fillId="2" borderId="29" xfId="0" applyFont="1" applyFill="1" applyBorder="1" applyAlignment="1" applyProtection="1">
      <alignment horizontal="center" vertical="center" wrapText="1"/>
      <protection locked="0"/>
    </xf>
    <xf numFmtId="43" fontId="9" fillId="9" borderId="2" xfId="1" applyFont="1" applyFill="1" applyBorder="1" applyProtection="1">
      <protection locked="0"/>
    </xf>
    <xf numFmtId="43" fontId="9" fillId="2" borderId="20" xfId="1" applyFont="1" applyFill="1" applyBorder="1" applyProtection="1">
      <protection locked="0"/>
    </xf>
    <xf numFmtId="187" fontId="9" fillId="9" borderId="1" xfId="1" applyNumberFormat="1" applyFont="1" applyFill="1" applyBorder="1" applyProtection="1"/>
    <xf numFmtId="43" fontId="9" fillId="9" borderId="1" xfId="1" applyFont="1" applyFill="1" applyBorder="1" applyProtection="1"/>
    <xf numFmtId="0" fontId="19" fillId="9" borderId="1" xfId="0" quotePrefix="1" applyFont="1" applyFill="1" applyBorder="1" applyAlignment="1">
      <alignment horizontal="center" vertical="center"/>
    </xf>
    <xf numFmtId="43" fontId="18" fillId="13" borderId="1" xfId="0" applyNumberFormat="1" applyFont="1" applyFill="1" applyBorder="1" applyAlignment="1">
      <alignment vertical="center"/>
    </xf>
    <xf numFmtId="0" fontId="9" fillId="10" borderId="1" xfId="0" applyFont="1" applyFill="1" applyBorder="1" applyAlignment="1">
      <alignment horizontal="center" vertical="center" wrapText="1"/>
    </xf>
    <xf numFmtId="0" fontId="9" fillId="8" borderId="0" xfId="0" quotePrefix="1" applyFont="1" applyFill="1" applyAlignment="1">
      <alignment vertical="center"/>
    </xf>
    <xf numFmtId="0" fontId="9" fillId="5" borderId="0" xfId="0" quotePrefix="1" applyFont="1" applyFill="1" applyAlignment="1">
      <alignment vertical="center"/>
    </xf>
    <xf numFmtId="0" fontId="9" fillId="6" borderId="0" xfId="0" quotePrefix="1" applyFont="1" applyFill="1" applyAlignment="1">
      <alignment vertical="center"/>
    </xf>
    <xf numFmtId="0" fontId="9" fillId="3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188" fontId="23" fillId="0" borderId="7" xfId="1" applyNumberFormat="1" applyFont="1" applyBorder="1" applyAlignment="1" applyProtection="1">
      <alignment horizontal="center"/>
      <protection locked="0"/>
    </xf>
    <xf numFmtId="188" fontId="23" fillId="0" borderId="1" xfId="1" applyNumberFormat="1" applyFont="1" applyBorder="1" applyProtection="1">
      <protection locked="0"/>
    </xf>
    <xf numFmtId="0" fontId="23" fillId="0" borderId="13" xfId="0" applyFont="1" applyBorder="1"/>
    <xf numFmtId="189" fontId="9" fillId="15" borderId="1" xfId="0" applyNumberFormat="1" applyFont="1" applyFill="1" applyBorder="1" applyAlignment="1">
      <alignment horizontal="center" vertical="center"/>
    </xf>
    <xf numFmtId="190" fontId="9" fillId="15" borderId="1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11" fillId="10" borderId="5" xfId="0" applyFont="1" applyFill="1" applyBorder="1" applyAlignment="1">
      <alignment horizontal="left" vertical="center"/>
    </xf>
    <xf numFmtId="0" fontId="11" fillId="10" borderId="6" xfId="0" applyFont="1" applyFill="1" applyBorder="1" applyAlignment="1">
      <alignment horizontal="left" vertical="center"/>
    </xf>
    <xf numFmtId="0" fontId="11" fillId="10" borderId="7" xfId="0" applyFont="1" applyFill="1" applyBorder="1" applyAlignment="1">
      <alignment horizontal="left" vertic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11" fillId="10" borderId="5" xfId="0" applyFont="1" applyFill="1" applyBorder="1" applyAlignment="1">
      <alignment horizontal="left" vertical="center" wrapText="1"/>
    </xf>
    <xf numFmtId="0" fontId="11" fillId="10" borderId="6" xfId="0" applyFont="1" applyFill="1" applyBorder="1" applyAlignment="1">
      <alignment horizontal="left" vertical="center" wrapText="1"/>
    </xf>
    <xf numFmtId="0" fontId="11" fillId="10" borderId="7" xfId="0" applyFont="1" applyFill="1" applyBorder="1" applyAlignment="1">
      <alignment horizontal="left" vertical="center" wrapText="1"/>
    </xf>
    <xf numFmtId="0" fontId="11" fillId="10" borderId="8" xfId="0" applyFont="1" applyFill="1" applyBorder="1" applyAlignment="1">
      <alignment horizontal="left" vertical="center" wrapText="1"/>
    </xf>
    <xf numFmtId="0" fontId="11" fillId="10" borderId="9" xfId="0" applyFont="1" applyFill="1" applyBorder="1" applyAlignment="1">
      <alignment horizontal="left" vertical="center" wrapText="1"/>
    </xf>
    <xf numFmtId="0" fontId="11" fillId="10" borderId="10" xfId="0" applyFont="1" applyFill="1" applyBorder="1" applyAlignment="1">
      <alignment horizontal="left" vertical="center" wrapText="1"/>
    </xf>
    <xf numFmtId="0" fontId="17" fillId="0" borderId="25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10" fillId="0" borderId="7" xfId="0" applyFont="1" applyBorder="1" applyAlignment="1" applyProtection="1">
      <alignment horizontal="left"/>
      <protection locked="0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0" fillId="0" borderId="5" xfId="0" applyFont="1" applyBorder="1" applyProtection="1">
      <protection locked="0"/>
    </xf>
    <xf numFmtId="0" fontId="10" fillId="0" borderId="6" xfId="0" applyFont="1" applyBorder="1" applyProtection="1">
      <protection locked="0"/>
    </xf>
    <xf numFmtId="0" fontId="11" fillId="9" borderId="5" xfId="0" applyFont="1" applyFill="1" applyBorder="1" applyAlignment="1">
      <alignment horizontal="center"/>
    </xf>
    <xf numFmtId="0" fontId="11" fillId="9" borderId="7" xfId="0" applyFont="1" applyFill="1" applyBorder="1" applyAlignment="1">
      <alignment horizontal="center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23" xfId="0" applyFont="1" applyBorder="1" applyAlignment="1" applyProtection="1">
      <alignment horizontal="center"/>
      <protection locked="0"/>
    </xf>
    <xf numFmtId="0" fontId="9" fillId="0" borderId="24" xfId="0" applyFont="1" applyBorder="1" applyAlignment="1" applyProtection="1">
      <alignment horizontal="center"/>
      <protection locked="0"/>
    </xf>
    <xf numFmtId="0" fontId="11" fillId="11" borderId="26" xfId="0" applyFont="1" applyFill="1" applyBorder="1" applyAlignment="1" applyProtection="1">
      <alignment horizontal="center"/>
      <protection locked="0"/>
    </xf>
    <xf numFmtId="0" fontId="11" fillId="11" borderId="27" xfId="0" applyFont="1" applyFill="1" applyBorder="1" applyAlignment="1" applyProtection="1">
      <alignment horizontal="center"/>
      <protection locked="0"/>
    </xf>
    <xf numFmtId="0" fontId="11" fillId="11" borderId="28" xfId="0" applyFont="1" applyFill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left"/>
      <protection locked="0"/>
    </xf>
    <xf numFmtId="0" fontId="10" fillId="0" borderId="14" xfId="0" applyFont="1" applyBorder="1" applyAlignment="1" applyProtection="1">
      <alignment horizontal="left"/>
      <protection locked="0"/>
    </xf>
    <xf numFmtId="0" fontId="10" fillId="0" borderId="15" xfId="0" applyFont="1" applyBorder="1" applyAlignment="1" applyProtection="1">
      <alignment horizontal="left"/>
      <protection locked="0"/>
    </xf>
    <xf numFmtId="0" fontId="17" fillId="0" borderId="31" xfId="0" applyFont="1" applyBorder="1" applyAlignment="1" applyProtection="1">
      <alignment horizontal="center" vertical="center"/>
      <protection locked="0"/>
    </xf>
    <xf numFmtId="0" fontId="17" fillId="0" borderId="32" xfId="0" applyFont="1" applyBorder="1" applyAlignment="1" applyProtection="1">
      <alignment horizontal="center" vertical="center"/>
      <protection locked="0"/>
    </xf>
    <xf numFmtId="0" fontId="17" fillId="0" borderId="33" xfId="0" applyFont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43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3" fontId="18" fillId="0" borderId="1" xfId="0" quotePrefix="1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5" xfId="0" applyFont="1" applyBorder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9" borderId="36" xfId="0" applyFont="1" applyFill="1" applyBorder="1" applyAlignment="1" applyProtection="1">
      <alignment horizontal="center" vertical="center"/>
    </xf>
    <xf numFmtId="0" fontId="9" fillId="0" borderId="0" xfId="0" applyFont="1" applyProtection="1"/>
    <xf numFmtId="0" fontId="9" fillId="0" borderId="1" xfId="0" applyFont="1" applyBorder="1" applyProtection="1"/>
    <xf numFmtId="0" fontId="9" fillId="0" borderId="16" xfId="0" applyFont="1" applyBorder="1" applyProtection="1"/>
  </cellXfs>
  <cellStyles count="4">
    <cellStyle name="Comma" xfId="1" builtinId="3"/>
    <cellStyle name="Normal" xfId="0" builtinId="0"/>
    <cellStyle name="Normal 2" xfId="2" xr:uid="{00000000-0005-0000-0000-000002000000}"/>
    <cellStyle name="เครื่องหมายจุลภาค 2" xfId="3" xr:uid="{00000000-0005-0000-0000-000003000000}"/>
  </cellStyles>
  <dxfs count="0"/>
  <tableStyles count="0" defaultTableStyle="TableStyleMedium9" defaultPivotStyle="PivotStyleLight16"/>
  <colors>
    <mruColors>
      <color rgb="FFFFFFCC"/>
      <color rgb="FF0000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121920</xdr:rowOff>
    </xdr:to>
    <xdr:pic>
      <xdr:nvPicPr>
        <xdr:cNvPr id="1048" name="Picture 1" descr="LOGO-LESS final.jpg">
          <a:extLst>
            <a:ext uri="{FF2B5EF4-FFF2-40B4-BE49-F238E27FC236}">
              <a16:creationId xmlns:a16="http://schemas.microsoft.com/office/drawing/2014/main" id="{47C86E28-9926-4AE0-A206-332D717D5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62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137160</xdr:rowOff>
    </xdr:to>
    <xdr:pic>
      <xdr:nvPicPr>
        <xdr:cNvPr id="14354" name="Picture 1" descr="LOGO-LESS final.jpg">
          <a:extLst>
            <a:ext uri="{FF2B5EF4-FFF2-40B4-BE49-F238E27FC236}">
              <a16:creationId xmlns:a16="http://schemas.microsoft.com/office/drawing/2014/main" id="{1223100C-4878-4505-B9CD-7FE73AEE4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62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190500</xdr:rowOff>
    </xdr:from>
    <xdr:to>
      <xdr:col>1</xdr:col>
      <xdr:colOff>0</xdr:colOff>
      <xdr:row>2</xdr:row>
      <xdr:rowOff>137160</xdr:rowOff>
    </xdr:to>
    <xdr:pic>
      <xdr:nvPicPr>
        <xdr:cNvPr id="25603" name="Picture 1" descr="LOGO-LESS final.jpg">
          <a:extLst>
            <a:ext uri="{FF2B5EF4-FFF2-40B4-BE49-F238E27FC236}">
              <a16:creationId xmlns:a16="http://schemas.microsoft.com/office/drawing/2014/main" id="{02339437-E623-4AF9-9C02-1F030A7C7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90500"/>
          <a:ext cx="66294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19"/>
  <sheetViews>
    <sheetView topLeftCell="A4" zoomScale="110" zoomScaleNormal="110" workbookViewId="0">
      <selection activeCell="B11" sqref="B11"/>
    </sheetView>
  </sheetViews>
  <sheetFormatPr defaultColWidth="8.796875" defaultRowHeight="22.8" x14ac:dyDescent="0.55000000000000004"/>
  <cols>
    <col min="1" max="1" width="10.09765625" style="1" customWidth="1"/>
    <col min="2" max="2" width="17.3984375" style="1" customWidth="1"/>
    <col min="3" max="10" width="8.796875" style="1"/>
    <col min="11" max="11" width="10.296875" style="1" customWidth="1"/>
    <col min="12" max="12" width="12.296875" style="1" customWidth="1"/>
    <col min="13" max="16384" width="8.796875" style="1"/>
  </cols>
  <sheetData>
    <row r="1" spans="1:12" ht="34.799999999999997" customHeight="1" x14ac:dyDescent="0.65">
      <c r="A1" s="102"/>
      <c r="B1" s="111" t="s">
        <v>0</v>
      </c>
      <c r="C1" s="111"/>
      <c r="D1" s="111"/>
      <c r="E1" s="111"/>
      <c r="F1" s="111"/>
      <c r="G1" s="111"/>
      <c r="H1" s="111"/>
      <c r="I1" s="111"/>
      <c r="J1" s="111"/>
      <c r="K1" s="30" t="s">
        <v>26</v>
      </c>
      <c r="L1" s="27" t="s">
        <v>40</v>
      </c>
    </row>
    <row r="2" spans="1:12" ht="27" customHeight="1" x14ac:dyDescent="0.65">
      <c r="A2" s="103"/>
      <c r="B2" s="29" t="s">
        <v>5</v>
      </c>
      <c r="C2" s="115" t="s">
        <v>39</v>
      </c>
      <c r="D2" s="116"/>
      <c r="E2" s="116"/>
      <c r="F2" s="116"/>
      <c r="G2" s="116"/>
      <c r="H2" s="116"/>
      <c r="I2" s="116"/>
      <c r="J2" s="117"/>
      <c r="K2" s="30" t="s">
        <v>27</v>
      </c>
      <c r="L2" s="26">
        <v>5</v>
      </c>
    </row>
    <row r="3" spans="1:12" ht="25.8" customHeight="1" x14ac:dyDescent="0.65">
      <c r="A3" s="103"/>
      <c r="B3" s="30" t="s">
        <v>3</v>
      </c>
      <c r="C3" s="112" t="s">
        <v>14</v>
      </c>
      <c r="D3" s="113"/>
      <c r="E3" s="113"/>
      <c r="F3" s="113"/>
      <c r="G3" s="113"/>
      <c r="H3" s="113"/>
      <c r="I3" s="113"/>
      <c r="J3" s="114"/>
      <c r="K3" s="30" t="s">
        <v>1</v>
      </c>
      <c r="L3" s="26">
        <v>1</v>
      </c>
    </row>
    <row r="4" spans="1:12" ht="25.8" customHeight="1" x14ac:dyDescent="0.65">
      <c r="A4" s="104"/>
      <c r="B4" s="30" t="s">
        <v>4</v>
      </c>
      <c r="C4" s="118" t="s">
        <v>14</v>
      </c>
      <c r="D4" s="119"/>
      <c r="E4" s="119"/>
      <c r="F4" s="119"/>
      <c r="G4" s="120" t="s">
        <v>15</v>
      </c>
      <c r="H4" s="121"/>
      <c r="I4" s="122" t="s">
        <v>14</v>
      </c>
      <c r="J4" s="123"/>
      <c r="K4" s="30" t="s">
        <v>2</v>
      </c>
      <c r="L4" s="28">
        <v>242872</v>
      </c>
    </row>
    <row r="5" spans="1:12" ht="25.8" customHeight="1" x14ac:dyDescent="0.55000000000000004">
      <c r="A5" s="2"/>
      <c r="L5" s="3"/>
    </row>
    <row r="6" spans="1:12" ht="25.8" customHeight="1" x14ac:dyDescent="0.55000000000000004">
      <c r="A6" s="2"/>
      <c r="B6" s="99" t="s">
        <v>16</v>
      </c>
      <c r="C6" s="100"/>
      <c r="D6" s="100"/>
      <c r="E6" s="100"/>
      <c r="F6" s="100"/>
      <c r="G6" s="100"/>
      <c r="H6" s="100"/>
      <c r="I6" s="100"/>
      <c r="J6" s="100"/>
      <c r="K6" s="101"/>
      <c r="L6" s="3"/>
    </row>
    <row r="7" spans="1:12" ht="25.8" customHeight="1" x14ac:dyDescent="0.55000000000000004">
      <c r="A7" s="2"/>
      <c r="B7" s="4" t="s">
        <v>17</v>
      </c>
      <c r="C7" s="5"/>
      <c r="D7" s="5"/>
      <c r="E7" s="5"/>
      <c r="F7" s="5"/>
      <c r="G7" s="5"/>
      <c r="H7" s="5"/>
      <c r="I7" s="5"/>
      <c r="J7" s="5"/>
      <c r="K7" s="6"/>
      <c r="L7" s="3"/>
    </row>
    <row r="8" spans="1:12" ht="25.8" customHeight="1" x14ac:dyDescent="0.55000000000000004">
      <c r="A8" s="2"/>
      <c r="L8" s="3"/>
    </row>
    <row r="9" spans="1:12" ht="25.8" customHeight="1" x14ac:dyDescent="0.55000000000000004">
      <c r="A9" s="2"/>
      <c r="B9" s="105" t="s">
        <v>6</v>
      </c>
      <c r="C9" s="106"/>
      <c r="D9" s="106"/>
      <c r="E9" s="106"/>
      <c r="F9" s="106"/>
      <c r="G9" s="106"/>
      <c r="H9" s="106"/>
      <c r="I9" s="106"/>
      <c r="J9" s="106"/>
      <c r="K9" s="107"/>
      <c r="L9" s="3"/>
    </row>
    <row r="10" spans="1:12" ht="25.8" customHeight="1" x14ac:dyDescent="0.55000000000000004">
      <c r="A10" s="2"/>
      <c r="B10" s="7" t="s">
        <v>72</v>
      </c>
      <c r="C10" s="8"/>
      <c r="D10" s="8"/>
      <c r="E10" s="8"/>
      <c r="F10" s="8"/>
      <c r="G10" s="8"/>
      <c r="H10" s="8"/>
      <c r="I10" s="8"/>
      <c r="J10" s="8"/>
      <c r="K10" s="9"/>
      <c r="L10" s="3"/>
    </row>
    <row r="11" spans="1:12" ht="25.8" customHeight="1" x14ac:dyDescent="0.55000000000000004">
      <c r="A11" s="2"/>
      <c r="B11" s="10" t="s">
        <v>73</v>
      </c>
      <c r="C11" s="11"/>
      <c r="D11" s="11"/>
      <c r="E11" s="11"/>
      <c r="F11" s="11"/>
      <c r="G11" s="11"/>
      <c r="H11" s="11"/>
      <c r="I11" s="11"/>
      <c r="J11" s="11"/>
      <c r="K11" s="12"/>
      <c r="L11" s="3"/>
    </row>
    <row r="12" spans="1:12" ht="25.8" customHeight="1" x14ac:dyDescent="0.55000000000000004">
      <c r="A12" s="2"/>
      <c r="B12" s="10" t="s">
        <v>75</v>
      </c>
      <c r="C12" s="11"/>
      <c r="D12" s="11"/>
      <c r="E12" s="11"/>
      <c r="F12" s="11"/>
      <c r="G12" s="11"/>
      <c r="H12" s="11"/>
      <c r="I12" s="11"/>
      <c r="J12" s="11"/>
      <c r="K12" s="12"/>
      <c r="L12" s="3"/>
    </row>
    <row r="13" spans="1:12" ht="25.8" customHeight="1" x14ac:dyDescent="0.55000000000000004">
      <c r="A13" s="2"/>
      <c r="B13" s="93" t="s">
        <v>74</v>
      </c>
      <c r="C13" s="13"/>
      <c r="D13" s="13"/>
      <c r="E13" s="13"/>
      <c r="F13" s="13"/>
      <c r="G13" s="13"/>
      <c r="H13" s="13"/>
      <c r="I13" s="13"/>
      <c r="J13" s="13"/>
      <c r="K13" s="14"/>
      <c r="L13" s="3"/>
    </row>
    <row r="14" spans="1:12" ht="25.8" customHeight="1" x14ac:dyDescent="0.55000000000000004">
      <c r="A14" s="2"/>
      <c r="L14" s="3"/>
    </row>
    <row r="15" spans="1:12" ht="25.8" customHeight="1" x14ac:dyDescent="0.55000000000000004">
      <c r="A15" s="2"/>
      <c r="B15" s="108" t="s">
        <v>21</v>
      </c>
      <c r="C15" s="109"/>
      <c r="D15" s="109"/>
      <c r="E15" s="109"/>
      <c r="F15" s="109"/>
      <c r="G15" s="109"/>
      <c r="H15" s="109"/>
      <c r="I15" s="109"/>
      <c r="J15" s="109"/>
      <c r="K15" s="110"/>
      <c r="L15" s="3"/>
    </row>
    <row r="16" spans="1:12" ht="25.8" customHeight="1" x14ac:dyDescent="0.65">
      <c r="A16" s="2"/>
      <c r="B16" s="22" t="s">
        <v>19</v>
      </c>
      <c r="C16" s="23" t="s">
        <v>20</v>
      </c>
      <c r="D16" s="19"/>
      <c r="E16" s="19"/>
      <c r="F16" s="19"/>
      <c r="G16" s="19"/>
      <c r="H16" s="19"/>
      <c r="I16" s="19"/>
      <c r="J16" s="19"/>
      <c r="K16" s="20"/>
      <c r="L16" s="3"/>
    </row>
    <row r="17" spans="1:12" ht="25.8" customHeight="1" x14ac:dyDescent="0.55000000000000004">
      <c r="A17" s="2"/>
      <c r="B17" s="18" t="s">
        <v>18</v>
      </c>
      <c r="C17" s="21" t="s">
        <v>41</v>
      </c>
      <c r="D17" s="19"/>
      <c r="E17" s="19"/>
      <c r="F17" s="19"/>
      <c r="G17" s="19"/>
      <c r="H17" s="19"/>
      <c r="I17" s="19"/>
      <c r="J17" s="19"/>
      <c r="K17" s="20"/>
      <c r="L17" s="3"/>
    </row>
    <row r="18" spans="1:12" ht="28.2" customHeight="1" x14ac:dyDescent="0.55000000000000004">
      <c r="A18" s="2"/>
      <c r="B18" s="33" t="s">
        <v>36</v>
      </c>
      <c r="C18" s="96" t="s">
        <v>42</v>
      </c>
      <c r="D18" s="97"/>
      <c r="E18" s="97"/>
      <c r="F18" s="97"/>
      <c r="G18" s="97"/>
      <c r="H18" s="97"/>
      <c r="I18" s="97"/>
      <c r="J18" s="97"/>
      <c r="K18" s="98"/>
      <c r="L18" s="3"/>
    </row>
    <row r="19" spans="1:12" ht="23.4" thickBot="1" x14ac:dyDescent="0.6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7"/>
    </row>
  </sheetData>
  <sheetProtection algorithmName="SHA-512" hashValue="vmBWTS7/XovcQ9N6zRt8BnEWdkp3M4C6LzArD75UYrdHCYPXNZm/wc3b9fXmkoBaMUXtIDlykS8cbuq9vOHbEA==" saltValue="p9UyBYtHSIFEoD7o3Fg2iA==" spinCount="100000" sheet="1" objects="1" scenarios="1"/>
  <customSheetViews>
    <customSheetView guid="{4A84D616-4AC1-4199-B962-FE0AC76EE94A}" showPageBreaks="1" view="pageLayout">
      <selection activeCell="B7" sqref="B7:K8"/>
      <pageMargins left="0.7" right="0.7" top="0.75" bottom="0.75" header="0.3" footer="0.3"/>
      <pageSetup paperSize="9" orientation="landscape" horizontalDpi="1200" verticalDpi="1200" r:id="rId1"/>
    </customSheetView>
  </customSheetViews>
  <mergeCells count="11">
    <mergeCell ref="C18:K18"/>
    <mergeCell ref="B6:K6"/>
    <mergeCell ref="A1:A4"/>
    <mergeCell ref="B9:K9"/>
    <mergeCell ref="B15:K15"/>
    <mergeCell ref="B1:J1"/>
    <mergeCell ref="C3:J3"/>
    <mergeCell ref="C2:J2"/>
    <mergeCell ref="C4:F4"/>
    <mergeCell ref="G4:H4"/>
    <mergeCell ref="I4:J4"/>
  </mergeCells>
  <pageMargins left="0.7" right="0.7" top="0.75" bottom="0.75" header="0.3" footer="0.3"/>
  <pageSetup paperSize="9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J31"/>
  <sheetViews>
    <sheetView tabSelected="1" zoomScaleNormal="100" workbookViewId="0">
      <selection activeCell="E11" sqref="E11"/>
    </sheetView>
  </sheetViews>
  <sheetFormatPr defaultColWidth="8.796875" defaultRowHeight="22.8" x14ac:dyDescent="0.55000000000000004"/>
  <cols>
    <col min="1" max="2" width="10.09765625" style="36" customWidth="1"/>
    <col min="3" max="3" width="13.09765625" style="36" customWidth="1"/>
    <col min="4" max="5" width="28.3984375" style="36" customWidth="1"/>
    <col min="6" max="7" width="22.69921875" style="36" customWidth="1"/>
    <col min="8" max="8" width="27.3984375" style="36" customWidth="1"/>
    <col min="9" max="10" width="12.3984375" style="36" customWidth="1"/>
    <col min="11" max="11" width="26.3984375" style="36" customWidth="1"/>
    <col min="12" max="12" width="33.69921875" style="36" customWidth="1"/>
    <col min="13" max="16384" width="8.796875" style="36"/>
  </cols>
  <sheetData>
    <row r="1" spans="1:10" ht="34.799999999999997" customHeight="1" x14ac:dyDescent="0.65">
      <c r="A1" s="124"/>
      <c r="B1" s="137" t="s">
        <v>0</v>
      </c>
      <c r="C1" s="138"/>
      <c r="D1" s="138"/>
      <c r="E1" s="138"/>
      <c r="F1" s="138"/>
      <c r="G1" s="138"/>
      <c r="H1" s="139"/>
      <c r="I1" s="34" t="s">
        <v>26</v>
      </c>
      <c r="J1" s="35" t="str">
        <f>+ลักษณะกิจกรรม!L1</f>
        <v>LESS-WM-07</v>
      </c>
    </row>
    <row r="2" spans="1:10" ht="25.8" customHeight="1" x14ac:dyDescent="0.65">
      <c r="A2" s="125"/>
      <c r="B2" s="37" t="s">
        <v>5</v>
      </c>
      <c r="C2" s="131" t="str">
        <f>+ลักษณะกิจกรรม!C2</f>
        <v>การนำขยะอินทรีย์ประเภทเศษอาหารไปใช้เป็นอาหารสัตว์</v>
      </c>
      <c r="D2" s="132"/>
      <c r="E2" s="132"/>
      <c r="F2" s="132"/>
      <c r="G2" s="132"/>
      <c r="H2" s="133"/>
      <c r="I2" s="34" t="s">
        <v>27</v>
      </c>
      <c r="J2" s="38">
        <f>+ลักษณะกิจกรรม!L2</f>
        <v>5</v>
      </c>
    </row>
    <row r="3" spans="1:10" ht="25.8" customHeight="1" x14ac:dyDescent="0.65">
      <c r="A3" s="125"/>
      <c r="B3" s="34" t="s">
        <v>3</v>
      </c>
      <c r="C3" s="134" t="str">
        <f>+ลักษณะกิจกรรม!C3</f>
        <v>กรอกข้อมูล</v>
      </c>
      <c r="D3" s="135"/>
      <c r="E3" s="135"/>
      <c r="F3" s="135"/>
      <c r="G3" s="135"/>
      <c r="H3" s="136"/>
      <c r="I3" s="34" t="s">
        <v>1</v>
      </c>
      <c r="J3" s="38">
        <v>2</v>
      </c>
    </row>
    <row r="4" spans="1:10" ht="25.8" customHeight="1" x14ac:dyDescent="0.65">
      <c r="A4" s="126"/>
      <c r="B4" s="34" t="s">
        <v>4</v>
      </c>
      <c r="C4" s="112" t="str">
        <f>+ลักษณะกิจกรรม!C4</f>
        <v>กรอกข้อมูล</v>
      </c>
      <c r="D4" s="114"/>
      <c r="E4" s="39" t="s">
        <v>15</v>
      </c>
      <c r="F4" s="130" t="str">
        <f>+ลักษณะกิจกรรม!I4</f>
        <v>กรอกข้อมูล</v>
      </c>
      <c r="G4" s="122"/>
      <c r="H4" s="123"/>
      <c r="I4" s="34" t="s">
        <v>2</v>
      </c>
      <c r="J4" s="28">
        <f>+ลักษณะกิจกรรม!L4</f>
        <v>242872</v>
      </c>
    </row>
    <row r="5" spans="1:10" ht="25.8" customHeight="1" thickBot="1" x14ac:dyDescent="0.7">
      <c r="A5" s="40"/>
      <c r="B5" s="72"/>
      <c r="C5" s="41"/>
      <c r="D5" s="41"/>
      <c r="E5" s="24"/>
      <c r="F5" s="42"/>
      <c r="G5" s="42"/>
      <c r="H5" s="25"/>
      <c r="I5" s="41"/>
      <c r="J5" s="43"/>
    </row>
    <row r="6" spans="1:10" ht="25.8" customHeight="1" thickBot="1" x14ac:dyDescent="0.7">
      <c r="A6" s="40"/>
      <c r="B6" s="72"/>
      <c r="C6" s="127" t="s">
        <v>38</v>
      </c>
      <c r="D6" s="128"/>
      <c r="E6" s="128"/>
      <c r="F6" s="128"/>
      <c r="G6" s="128"/>
      <c r="H6" s="129"/>
      <c r="I6" s="41"/>
      <c r="J6" s="45"/>
    </row>
    <row r="7" spans="1:10" ht="94.8" customHeight="1" x14ac:dyDescent="0.65">
      <c r="A7" s="40"/>
      <c r="B7" s="72"/>
      <c r="C7" s="46" t="s">
        <v>7</v>
      </c>
      <c r="D7" s="74" t="s">
        <v>66</v>
      </c>
      <c r="E7" s="47" t="s">
        <v>76</v>
      </c>
      <c r="F7" s="76" t="s">
        <v>78</v>
      </c>
      <c r="G7" s="76" t="s">
        <v>77</v>
      </c>
      <c r="H7" s="77" t="s">
        <v>34</v>
      </c>
      <c r="I7" s="41"/>
      <c r="J7" s="45"/>
    </row>
    <row r="8" spans="1:10" ht="25.8" customHeight="1" x14ac:dyDescent="0.65">
      <c r="A8" s="40"/>
      <c r="B8" s="72"/>
      <c r="C8" s="48">
        <v>1</v>
      </c>
      <c r="D8" s="91">
        <v>2000</v>
      </c>
      <c r="E8" s="92" t="s">
        <v>45</v>
      </c>
      <c r="F8" s="80">
        <f>IFERROR((D8*อ้างอิง!$G$9)+(VLOOKUP(E8,อ้างอิง!$I$9:$J$14,2,FALSE)*D8),0)</f>
        <v>2007.9</v>
      </c>
      <c r="G8" s="81">
        <v>0</v>
      </c>
      <c r="H8" s="78">
        <f>+F8</f>
        <v>2007.9</v>
      </c>
      <c r="I8" s="41"/>
      <c r="J8" s="45"/>
    </row>
    <row r="9" spans="1:10" ht="25.8" customHeight="1" x14ac:dyDescent="0.65">
      <c r="A9" s="40"/>
      <c r="B9" s="72"/>
      <c r="C9" s="48">
        <v>2</v>
      </c>
      <c r="D9" s="91">
        <v>1000</v>
      </c>
      <c r="E9" s="92" t="s">
        <v>46</v>
      </c>
      <c r="F9" s="80">
        <f>IFERROR((D9*อ้างอิง!$G$9)+(VLOOKUP(E9,อ้างอิง!$I$9:$J$14,2,FALSE)*D9),0)</f>
        <v>1030.1500000000001</v>
      </c>
      <c r="G9" s="81"/>
      <c r="H9" s="78">
        <f t="shared" ref="H9:H27" si="0">+F9</f>
        <v>1030.1500000000001</v>
      </c>
      <c r="I9" s="41"/>
      <c r="J9" s="45"/>
    </row>
    <row r="10" spans="1:10" ht="25.8" customHeight="1" x14ac:dyDescent="0.65">
      <c r="A10" s="40"/>
      <c r="B10" s="72"/>
      <c r="C10" s="48">
        <v>3</v>
      </c>
      <c r="D10" s="91">
        <v>1000</v>
      </c>
      <c r="E10" s="92" t="s">
        <v>47</v>
      </c>
      <c r="F10" s="80">
        <f>IFERROR((D10*อ้างอิง!$G$9)+(VLOOKUP(E10,อ้างอิง!$I$9:$J$14,2,FALSE)*D10),0)</f>
        <v>925.15000000000009</v>
      </c>
      <c r="G10" s="81"/>
      <c r="H10" s="78">
        <f t="shared" si="0"/>
        <v>925.15000000000009</v>
      </c>
      <c r="I10" s="41"/>
      <c r="J10" s="45"/>
    </row>
    <row r="11" spans="1:10" ht="25.8" customHeight="1" x14ac:dyDescent="0.65">
      <c r="A11" s="40"/>
      <c r="B11" s="72"/>
      <c r="C11" s="48">
        <v>4</v>
      </c>
      <c r="D11" s="91">
        <v>1000</v>
      </c>
      <c r="E11" s="92" t="s">
        <v>48</v>
      </c>
      <c r="F11" s="80">
        <f>IFERROR((D11*อ้างอิง!$G$9)+(VLOOKUP(E11,อ้างอิง!$I$9:$J$14,2,FALSE)*D11),0)</f>
        <v>571</v>
      </c>
      <c r="G11" s="81"/>
      <c r="H11" s="78">
        <f t="shared" si="0"/>
        <v>571</v>
      </c>
      <c r="I11" s="41"/>
      <c r="J11" s="45"/>
    </row>
    <row r="12" spans="1:10" ht="25.8" customHeight="1" x14ac:dyDescent="0.65">
      <c r="A12" s="40"/>
      <c r="B12" s="72"/>
      <c r="C12" s="48">
        <v>5</v>
      </c>
      <c r="D12" s="91">
        <v>1000</v>
      </c>
      <c r="E12" s="92" t="s">
        <v>49</v>
      </c>
      <c r="F12" s="80">
        <f>IFERROR((D12*อ้างอิง!$G$9)+(VLOOKUP(E12,อ้างอิง!$I$9:$J$14,2,FALSE)*D12),0)</f>
        <v>571</v>
      </c>
      <c r="G12" s="81"/>
      <c r="H12" s="78">
        <f t="shared" si="0"/>
        <v>571</v>
      </c>
      <c r="I12" s="41"/>
      <c r="J12" s="45"/>
    </row>
    <row r="13" spans="1:10" ht="25.8" customHeight="1" x14ac:dyDescent="0.65">
      <c r="A13" s="40"/>
      <c r="B13" s="72"/>
      <c r="C13" s="48">
        <v>6</v>
      </c>
      <c r="D13" s="91"/>
      <c r="E13" s="92" t="s">
        <v>44</v>
      </c>
      <c r="F13" s="80">
        <f>IFERROR((D13*อ้างอิง!$G$9)+(VLOOKUP(E13,อ้างอิง!$I$9:$J$14,2,FALSE)*D13),0)</f>
        <v>0</v>
      </c>
      <c r="G13" s="81"/>
      <c r="H13" s="78">
        <f t="shared" si="0"/>
        <v>0</v>
      </c>
      <c r="I13" s="41"/>
      <c r="J13" s="45"/>
    </row>
    <row r="14" spans="1:10" ht="25.8" customHeight="1" x14ac:dyDescent="0.65">
      <c r="A14" s="40"/>
      <c r="B14" s="72"/>
      <c r="C14" s="48">
        <v>7</v>
      </c>
      <c r="D14" s="75"/>
      <c r="E14" s="92" t="s">
        <v>44</v>
      </c>
      <c r="F14" s="80">
        <f>IFERROR((D14*อ้างอิง!$G$9)+(VLOOKUP(E14,อ้างอิง!$I$9:$J$14,2,FALSE)*D14),0)</f>
        <v>0</v>
      </c>
      <c r="G14" s="81"/>
      <c r="H14" s="78">
        <f t="shared" si="0"/>
        <v>0</v>
      </c>
      <c r="I14" s="41"/>
      <c r="J14" s="45"/>
    </row>
    <row r="15" spans="1:10" ht="25.8" customHeight="1" x14ac:dyDescent="0.65">
      <c r="A15" s="40"/>
      <c r="B15" s="72"/>
      <c r="C15" s="48">
        <v>8</v>
      </c>
      <c r="D15" s="75"/>
      <c r="E15" s="92" t="s">
        <v>44</v>
      </c>
      <c r="F15" s="80">
        <f>IFERROR((D15*อ้างอิง!$G$9)+(VLOOKUP(E15,อ้างอิง!$I$9:$J$14,2,FALSE)*D15),0)</f>
        <v>0</v>
      </c>
      <c r="G15" s="81"/>
      <c r="H15" s="78">
        <f t="shared" si="0"/>
        <v>0</v>
      </c>
      <c r="I15" s="41"/>
      <c r="J15" s="45"/>
    </row>
    <row r="16" spans="1:10" ht="25.8" customHeight="1" x14ac:dyDescent="0.65">
      <c r="A16" s="40"/>
      <c r="B16" s="72"/>
      <c r="C16" s="48">
        <v>9</v>
      </c>
      <c r="D16" s="75"/>
      <c r="E16" s="92" t="s">
        <v>44</v>
      </c>
      <c r="F16" s="80">
        <f>IFERROR((D16*อ้างอิง!$G$9)+(VLOOKUP(E16,อ้างอิง!$I$9:$J$14,2,FALSE)*D16),0)</f>
        <v>0</v>
      </c>
      <c r="G16" s="81"/>
      <c r="H16" s="78">
        <f t="shared" si="0"/>
        <v>0</v>
      </c>
      <c r="I16" s="41"/>
      <c r="J16" s="45"/>
    </row>
    <row r="17" spans="1:10" ht="25.8" customHeight="1" x14ac:dyDescent="0.65">
      <c r="A17" s="40"/>
      <c r="B17" s="72"/>
      <c r="C17" s="48">
        <v>10</v>
      </c>
      <c r="D17" s="75"/>
      <c r="E17" s="92" t="s">
        <v>44</v>
      </c>
      <c r="F17" s="80">
        <f>IFERROR((D17*อ้างอิง!$G$9)+(VLOOKUP(E17,อ้างอิง!$I$9:$J$14,2,FALSE)*D17),0)</f>
        <v>0</v>
      </c>
      <c r="G17" s="81"/>
      <c r="H17" s="78">
        <f t="shared" si="0"/>
        <v>0</v>
      </c>
      <c r="I17" s="41"/>
      <c r="J17" s="45"/>
    </row>
    <row r="18" spans="1:10" ht="25.8" customHeight="1" x14ac:dyDescent="0.65">
      <c r="A18" s="40"/>
      <c r="B18" s="72"/>
      <c r="C18" s="48">
        <v>11</v>
      </c>
      <c r="D18" s="75"/>
      <c r="E18" s="92" t="s">
        <v>44</v>
      </c>
      <c r="F18" s="80">
        <f>IFERROR((D18*อ้างอิง!$G$9)+(VLOOKUP(E18,อ้างอิง!$I$9:$J$14,2,FALSE)*D18),0)</f>
        <v>0</v>
      </c>
      <c r="G18" s="81"/>
      <c r="H18" s="78">
        <f t="shared" si="0"/>
        <v>0</v>
      </c>
      <c r="I18" s="41"/>
      <c r="J18" s="45"/>
    </row>
    <row r="19" spans="1:10" ht="25.8" customHeight="1" x14ac:dyDescent="0.65">
      <c r="A19" s="40"/>
      <c r="B19" s="72"/>
      <c r="C19" s="48">
        <v>12</v>
      </c>
      <c r="D19" s="75"/>
      <c r="E19" s="92" t="s">
        <v>44</v>
      </c>
      <c r="F19" s="80">
        <f>IFERROR((D19*อ้างอิง!$G$9)+(VLOOKUP(E19,อ้างอิง!$I$9:$J$14,2,FALSE)*D19),0)</f>
        <v>0</v>
      </c>
      <c r="G19" s="81"/>
      <c r="H19" s="78">
        <f t="shared" si="0"/>
        <v>0</v>
      </c>
      <c r="I19" s="41"/>
      <c r="J19" s="45"/>
    </row>
    <row r="20" spans="1:10" ht="25.8" customHeight="1" x14ac:dyDescent="0.65">
      <c r="A20" s="40"/>
      <c r="B20" s="72"/>
      <c r="C20" s="48">
        <v>13</v>
      </c>
      <c r="D20" s="75"/>
      <c r="E20" s="92" t="s">
        <v>44</v>
      </c>
      <c r="F20" s="80">
        <f>IFERROR((D20*อ้างอิง!$G$9)+(VLOOKUP(E20,อ้างอิง!$I$9:$J$14,2,FALSE)*D20),0)</f>
        <v>0</v>
      </c>
      <c r="G20" s="81"/>
      <c r="H20" s="78">
        <f t="shared" si="0"/>
        <v>0</v>
      </c>
      <c r="I20" s="41"/>
      <c r="J20" s="45"/>
    </row>
    <row r="21" spans="1:10" ht="25.8" customHeight="1" x14ac:dyDescent="0.65">
      <c r="A21" s="40"/>
      <c r="B21" s="72"/>
      <c r="C21" s="48">
        <v>14</v>
      </c>
      <c r="D21" s="75"/>
      <c r="E21" s="92" t="s">
        <v>44</v>
      </c>
      <c r="F21" s="80">
        <f>IFERROR((D21*อ้างอิง!$G$9)+(VLOOKUP(E21,อ้างอิง!$I$9:$J$14,2,FALSE)*D21),0)</f>
        <v>0</v>
      </c>
      <c r="G21" s="81"/>
      <c r="H21" s="78">
        <f t="shared" si="0"/>
        <v>0</v>
      </c>
      <c r="I21" s="41"/>
      <c r="J21" s="45"/>
    </row>
    <row r="22" spans="1:10" ht="25.8" customHeight="1" x14ac:dyDescent="0.65">
      <c r="A22" s="40"/>
      <c r="B22" s="72"/>
      <c r="C22" s="48">
        <v>15</v>
      </c>
      <c r="D22" s="75"/>
      <c r="E22" s="92" t="s">
        <v>44</v>
      </c>
      <c r="F22" s="80">
        <f>IFERROR((D22*อ้างอิง!$G$9)+(VLOOKUP(E22,อ้างอิง!$I$9:$J$14,2,FALSE)*D22),0)</f>
        <v>0</v>
      </c>
      <c r="G22" s="81"/>
      <c r="H22" s="78">
        <f t="shared" si="0"/>
        <v>0</v>
      </c>
      <c r="I22" s="41"/>
      <c r="J22" s="45"/>
    </row>
    <row r="23" spans="1:10" ht="25.8" customHeight="1" x14ac:dyDescent="0.65">
      <c r="A23" s="40"/>
      <c r="B23" s="72"/>
      <c r="C23" s="48">
        <v>16</v>
      </c>
      <c r="D23" s="75"/>
      <c r="E23" s="92" t="s">
        <v>44</v>
      </c>
      <c r="F23" s="80">
        <f>IFERROR((D23*อ้างอิง!$G$9)+(VLOOKUP(E23,อ้างอิง!$I$9:$J$14,2,FALSE)*D23),0)</f>
        <v>0</v>
      </c>
      <c r="G23" s="81"/>
      <c r="H23" s="78">
        <f t="shared" si="0"/>
        <v>0</v>
      </c>
      <c r="I23" s="41"/>
      <c r="J23" s="45"/>
    </row>
    <row r="24" spans="1:10" ht="25.8" customHeight="1" x14ac:dyDescent="0.65">
      <c r="A24" s="40"/>
      <c r="B24" s="72"/>
      <c r="C24" s="48">
        <v>17</v>
      </c>
      <c r="D24" s="75"/>
      <c r="E24" s="92" t="s">
        <v>44</v>
      </c>
      <c r="F24" s="80">
        <f>IFERROR((D24*อ้างอิง!$G$9)+(VLOOKUP(E24,อ้างอิง!$I$9:$J$14,2,FALSE)*D24),0)</f>
        <v>0</v>
      </c>
      <c r="G24" s="81"/>
      <c r="H24" s="78">
        <f t="shared" si="0"/>
        <v>0</v>
      </c>
      <c r="I24" s="41"/>
      <c r="J24" s="45"/>
    </row>
    <row r="25" spans="1:10" ht="25.8" customHeight="1" x14ac:dyDescent="0.65">
      <c r="A25" s="40"/>
      <c r="B25" s="72"/>
      <c r="C25" s="48">
        <v>18</v>
      </c>
      <c r="D25" s="75"/>
      <c r="E25" s="92" t="s">
        <v>44</v>
      </c>
      <c r="F25" s="80">
        <f>IFERROR((D25*อ้างอิง!$G$9)+(VLOOKUP(E25,อ้างอิง!$I$9:$J$14,2,FALSE)*D25),0)</f>
        <v>0</v>
      </c>
      <c r="G25" s="81"/>
      <c r="H25" s="78">
        <f t="shared" si="0"/>
        <v>0</v>
      </c>
      <c r="I25" s="41"/>
      <c r="J25" s="45"/>
    </row>
    <row r="26" spans="1:10" ht="25.8" customHeight="1" x14ac:dyDescent="0.65">
      <c r="A26" s="40"/>
      <c r="B26" s="72"/>
      <c r="C26" s="48">
        <v>19</v>
      </c>
      <c r="D26" s="75"/>
      <c r="E26" s="92" t="s">
        <v>44</v>
      </c>
      <c r="F26" s="80">
        <f>IFERROR((D26*อ้างอิง!$G$9)+(VLOOKUP(E26,อ้างอิง!$I$9:$J$14,2,FALSE)*D26),0)</f>
        <v>0</v>
      </c>
      <c r="G26" s="81"/>
      <c r="H26" s="78">
        <f t="shared" si="0"/>
        <v>0</v>
      </c>
      <c r="I26" s="41"/>
      <c r="J26" s="45"/>
    </row>
    <row r="27" spans="1:10" ht="25.8" customHeight="1" x14ac:dyDescent="0.65">
      <c r="A27" s="40"/>
      <c r="B27" s="72"/>
      <c r="C27" s="48">
        <v>20</v>
      </c>
      <c r="D27" s="75"/>
      <c r="E27" s="92" t="s">
        <v>44</v>
      </c>
      <c r="F27" s="80">
        <f>IFERROR((D27*อ้างอิง!$G$9)+(VLOOKUP(E27,อ้างอิง!$I$9:$J$14,2,FALSE)*D27),0)</f>
        <v>0</v>
      </c>
      <c r="G27" s="81"/>
      <c r="H27" s="78">
        <f t="shared" si="0"/>
        <v>0</v>
      </c>
      <c r="I27" s="41"/>
      <c r="J27" s="45"/>
    </row>
    <row r="28" spans="1:10" ht="25.8" customHeight="1" thickBot="1" x14ac:dyDescent="0.7">
      <c r="A28" s="40"/>
      <c r="B28" s="72"/>
      <c r="C28" s="49" t="s">
        <v>8</v>
      </c>
      <c r="D28" s="73"/>
      <c r="E28" s="50">
        <f t="shared" ref="E28:F28" si="1">SUM(E8:E27)</f>
        <v>0</v>
      </c>
      <c r="F28" s="79">
        <f t="shared" si="1"/>
        <v>5105.2000000000007</v>
      </c>
      <c r="G28" s="79"/>
      <c r="H28" s="79">
        <f>ROUNDDOWN(SUM(H8:H27),0)</f>
        <v>5105</v>
      </c>
      <c r="I28" s="41"/>
      <c r="J28" s="45"/>
    </row>
    <row r="29" spans="1:10" ht="25.8" customHeight="1" x14ac:dyDescent="0.65">
      <c r="A29" s="44"/>
      <c r="C29" s="42"/>
      <c r="D29" s="42"/>
      <c r="I29" s="41"/>
      <c r="J29" s="45"/>
    </row>
    <row r="30" spans="1:10" x14ac:dyDescent="0.55000000000000004">
      <c r="A30" s="44"/>
      <c r="J30" s="45"/>
    </row>
    <row r="31" spans="1:10" ht="23.4" thickBot="1" x14ac:dyDescent="0.6">
      <c r="A31" s="51"/>
      <c r="B31" s="52"/>
      <c r="C31" s="52"/>
      <c r="D31" s="52"/>
      <c r="E31" s="52"/>
      <c r="F31" s="52"/>
      <c r="G31" s="52"/>
      <c r="H31" s="52"/>
      <c r="I31" s="52"/>
      <c r="J31" s="53"/>
    </row>
  </sheetData>
  <sheetProtection algorithmName="SHA-512" hashValue="SN7O20Ju4kBBFn+92QFPPRbE/Z+LhcQtKRGXIc7UXmy9KUOd2eaU7z/CpQymLBGuYaOlhFKeLlgiygyd962tfA==" saltValue="wPx9umStlAC4YxEsK26gQA==" spinCount="100000" sheet="1" objects="1" scenarios="1"/>
  <mergeCells count="7">
    <mergeCell ref="A1:A4"/>
    <mergeCell ref="C6:H6"/>
    <mergeCell ref="F4:H4"/>
    <mergeCell ref="C2:H2"/>
    <mergeCell ref="C3:H3"/>
    <mergeCell ref="B1:H1"/>
    <mergeCell ref="C4:D4"/>
  </mergeCells>
  <pageMargins left="0.7" right="0.7" top="0.75" bottom="0.75" header="0.3" footer="0.3"/>
  <pageSetup paperSize="9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D597178-2A6B-4427-B320-B6609855C35A}">
          <x14:formula1>
            <xm:f>อ้างอิง!$I$8:$I$14</xm:f>
          </x14:formula1>
          <xm:sqref>E8:E27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85"/>
  <sheetViews>
    <sheetView zoomScaleNormal="100" workbookViewId="0">
      <selection activeCell="L8" sqref="L8"/>
    </sheetView>
  </sheetViews>
  <sheetFormatPr defaultColWidth="8.796875" defaultRowHeight="22.8" x14ac:dyDescent="0.55000000000000004"/>
  <cols>
    <col min="1" max="1" width="10.09765625" style="1" customWidth="1"/>
    <col min="2" max="2" width="22.796875" style="1" customWidth="1"/>
    <col min="3" max="9" width="8.796875" style="1"/>
    <col min="10" max="10" width="13.19921875" style="1" customWidth="1"/>
    <col min="11" max="11" width="10.296875" style="1" customWidth="1"/>
    <col min="12" max="12" width="12.296875" style="1" customWidth="1"/>
    <col min="13" max="16384" width="8.796875" style="1"/>
  </cols>
  <sheetData>
    <row r="1" spans="1:12" ht="34.799999999999997" customHeight="1" x14ac:dyDescent="0.65">
      <c r="A1" s="102"/>
      <c r="B1" s="111" t="s">
        <v>0</v>
      </c>
      <c r="C1" s="111"/>
      <c r="D1" s="111"/>
      <c r="E1" s="111"/>
      <c r="F1" s="111"/>
      <c r="G1" s="111"/>
      <c r="H1" s="111"/>
      <c r="I1" s="111"/>
      <c r="J1" s="111"/>
      <c r="K1" s="30" t="s">
        <v>26</v>
      </c>
      <c r="L1" s="27" t="str">
        <f>+ลักษณะกิจกรรม!L1</f>
        <v>LESS-WM-07</v>
      </c>
    </row>
    <row r="2" spans="1:12" ht="25.8" customHeight="1" x14ac:dyDescent="0.65">
      <c r="A2" s="103"/>
      <c r="B2" s="54" t="s">
        <v>5</v>
      </c>
      <c r="C2" s="145" t="str">
        <f>+ลักษณะกิจกรรม!C2</f>
        <v>การนำขยะอินทรีย์ประเภทเศษอาหารไปใช้เป็นอาหารสัตว์</v>
      </c>
      <c r="D2" s="146"/>
      <c r="E2" s="146"/>
      <c r="F2" s="146"/>
      <c r="G2" s="146"/>
      <c r="H2" s="146"/>
      <c r="I2" s="146"/>
      <c r="J2" s="147"/>
      <c r="K2" s="30" t="s">
        <v>27</v>
      </c>
      <c r="L2" s="26">
        <f>+ลักษณะกิจกรรม!L2</f>
        <v>5</v>
      </c>
    </row>
    <row r="3" spans="1:12" ht="25.8" customHeight="1" x14ac:dyDescent="0.65">
      <c r="A3" s="103"/>
      <c r="B3" s="22" t="s">
        <v>3</v>
      </c>
      <c r="C3" s="148" t="str">
        <f>+ลักษณะกิจกรรม!C3</f>
        <v>กรอกข้อมูล</v>
      </c>
      <c r="D3" s="149"/>
      <c r="E3" s="149"/>
      <c r="F3" s="149"/>
      <c r="G3" s="149"/>
      <c r="H3" s="149"/>
      <c r="I3" s="149"/>
      <c r="J3" s="150"/>
      <c r="K3" s="30" t="s">
        <v>1</v>
      </c>
      <c r="L3" s="26">
        <v>3</v>
      </c>
    </row>
    <row r="4" spans="1:12" ht="25.8" customHeight="1" x14ac:dyDescent="0.65">
      <c r="A4" s="104"/>
      <c r="B4" s="22" t="s">
        <v>4</v>
      </c>
      <c r="C4" s="151" t="str">
        <f>+ลักษณะกิจกรรม!C4</f>
        <v>กรอกข้อมูล</v>
      </c>
      <c r="D4" s="152"/>
      <c r="E4" s="152"/>
      <c r="F4" s="152"/>
      <c r="G4" s="120" t="s">
        <v>15</v>
      </c>
      <c r="H4" s="121"/>
      <c r="I4" s="153" t="str">
        <f>+ลักษณะกิจกรรม!I4</f>
        <v>กรอกข้อมูล</v>
      </c>
      <c r="J4" s="154"/>
      <c r="K4" s="30" t="s">
        <v>2</v>
      </c>
      <c r="L4" s="55">
        <f>+ลักษณะกิจกรรม!L4</f>
        <v>242872</v>
      </c>
    </row>
    <row r="5" spans="1:12" ht="25.8" customHeight="1" x14ac:dyDescent="0.55000000000000004">
      <c r="A5" s="2"/>
      <c r="L5" s="3"/>
    </row>
    <row r="6" spans="1:12" ht="25.8" customHeight="1" x14ac:dyDescent="0.65">
      <c r="A6" s="2"/>
      <c r="B6" s="56" t="str">
        <f>+ข้อมูลกิจกรรม!C6</f>
        <v>ช่วงระยะเวลาที่ขอการรับรองปริมาณก๊าซเรือนกระจกที่ลดได้ ....(ระบุช่วงเวลา วัน เดือน ปี - วัน เดือน ปี )....</v>
      </c>
      <c r="L6" s="3"/>
    </row>
    <row r="7" spans="1:12" ht="19.95" customHeight="1" x14ac:dyDescent="0.65">
      <c r="B7" s="57"/>
      <c r="L7" s="3"/>
    </row>
    <row r="8" spans="1:12" ht="75.45" customHeight="1" x14ac:dyDescent="0.55000000000000004">
      <c r="B8" s="84" t="s">
        <v>29</v>
      </c>
      <c r="C8" s="82" t="s">
        <v>30</v>
      </c>
      <c r="D8" s="140" t="s">
        <v>68</v>
      </c>
      <c r="E8" s="140"/>
      <c r="F8" s="140"/>
      <c r="G8" s="82" t="s">
        <v>31</v>
      </c>
      <c r="H8" s="141" t="s">
        <v>67</v>
      </c>
      <c r="I8" s="141"/>
      <c r="J8" s="141"/>
      <c r="L8" s="3"/>
    </row>
    <row r="9" spans="1:12" ht="52.2" customHeight="1" x14ac:dyDescent="0.55000000000000004">
      <c r="B9" s="83">
        <f>+ข้อมูลกิจกรรม!H28</f>
        <v>5105</v>
      </c>
      <c r="C9" s="58" t="s">
        <v>30</v>
      </c>
      <c r="D9" s="142">
        <f>+ข้อมูลกิจกรรม!F28</f>
        <v>5105.2000000000007</v>
      </c>
      <c r="E9" s="143"/>
      <c r="F9" s="143"/>
      <c r="G9" s="58" t="s">
        <v>31</v>
      </c>
      <c r="H9" s="144" t="s">
        <v>37</v>
      </c>
      <c r="I9" s="143"/>
      <c r="J9" s="143"/>
      <c r="L9" s="3"/>
    </row>
    <row r="10" spans="1:12" ht="19.95" customHeight="1" x14ac:dyDescent="0.55000000000000004">
      <c r="L10" s="3"/>
    </row>
    <row r="11" spans="1:12" ht="19.95" customHeight="1" x14ac:dyDescent="0.55000000000000004">
      <c r="L11" s="3"/>
    </row>
    <row r="12" spans="1:12" ht="19.95" customHeight="1" x14ac:dyDescent="0.55000000000000004">
      <c r="L12" s="3"/>
    </row>
    <row r="13" spans="1:12" ht="19.95" customHeight="1" x14ac:dyDescent="0.55000000000000004">
      <c r="L13" s="3"/>
    </row>
    <row r="14" spans="1:12" ht="19.95" customHeight="1" x14ac:dyDescent="0.55000000000000004">
      <c r="L14" s="3"/>
    </row>
    <row r="15" spans="1:12" ht="19.95" customHeight="1" x14ac:dyDescent="0.55000000000000004">
      <c r="L15" s="3"/>
    </row>
    <row r="16" spans="1:12" ht="19.95" customHeight="1" x14ac:dyDescent="0.55000000000000004">
      <c r="L16" s="3"/>
    </row>
    <row r="17" spans="12:12" ht="19.95" customHeight="1" x14ac:dyDescent="0.55000000000000004">
      <c r="L17" s="3"/>
    </row>
    <row r="18" spans="12:12" x14ac:dyDescent="0.55000000000000004">
      <c r="L18" s="3"/>
    </row>
    <row r="19" spans="12:12" x14ac:dyDescent="0.55000000000000004">
      <c r="L19" s="3"/>
    </row>
    <row r="20" spans="12:12" x14ac:dyDescent="0.55000000000000004">
      <c r="L20" s="3"/>
    </row>
    <row r="21" spans="12:12" x14ac:dyDescent="0.55000000000000004">
      <c r="L21" s="3"/>
    </row>
    <row r="22" spans="12:12" x14ac:dyDescent="0.55000000000000004">
      <c r="L22" s="3"/>
    </row>
    <row r="23" spans="12:12" x14ac:dyDescent="0.55000000000000004">
      <c r="L23" s="3"/>
    </row>
    <row r="24" spans="12:12" x14ac:dyDescent="0.55000000000000004">
      <c r="L24" s="3"/>
    </row>
    <row r="25" spans="12:12" x14ac:dyDescent="0.55000000000000004">
      <c r="L25" s="3"/>
    </row>
    <row r="26" spans="12:12" x14ac:dyDescent="0.55000000000000004">
      <c r="L26" s="3"/>
    </row>
    <row r="27" spans="12:12" x14ac:dyDescent="0.55000000000000004">
      <c r="L27" s="3"/>
    </row>
    <row r="28" spans="12:12" x14ac:dyDescent="0.55000000000000004">
      <c r="L28" s="3"/>
    </row>
    <row r="29" spans="12:12" x14ac:dyDescent="0.55000000000000004">
      <c r="L29" s="3"/>
    </row>
    <row r="30" spans="12:12" x14ac:dyDescent="0.55000000000000004">
      <c r="L30" s="3"/>
    </row>
    <row r="31" spans="12:12" x14ac:dyDescent="0.55000000000000004">
      <c r="L31" s="3"/>
    </row>
    <row r="32" spans="12:12" x14ac:dyDescent="0.55000000000000004">
      <c r="L32" s="3"/>
    </row>
    <row r="33" spans="12:12" x14ac:dyDescent="0.55000000000000004">
      <c r="L33" s="3"/>
    </row>
    <row r="34" spans="12:12" x14ac:dyDescent="0.55000000000000004">
      <c r="L34" s="3"/>
    </row>
    <row r="35" spans="12:12" x14ac:dyDescent="0.55000000000000004">
      <c r="L35" s="3"/>
    </row>
    <row r="36" spans="12:12" x14ac:dyDescent="0.55000000000000004">
      <c r="L36" s="3"/>
    </row>
    <row r="37" spans="12:12" x14ac:dyDescent="0.55000000000000004">
      <c r="L37" s="3"/>
    </row>
    <row r="38" spans="12:12" x14ac:dyDescent="0.55000000000000004">
      <c r="L38" s="3"/>
    </row>
    <row r="39" spans="12:12" x14ac:dyDescent="0.55000000000000004">
      <c r="L39" s="3"/>
    </row>
    <row r="80" spans="1:12" x14ac:dyDescent="0.55000000000000004">
      <c r="A80" s="2"/>
      <c r="L80" s="3"/>
    </row>
    <row r="81" spans="1:12" x14ac:dyDescent="0.55000000000000004">
      <c r="A81" s="2"/>
      <c r="L81" s="3"/>
    </row>
    <row r="82" spans="1:12" x14ac:dyDescent="0.55000000000000004">
      <c r="A82" s="2"/>
      <c r="L82" s="3"/>
    </row>
    <row r="83" spans="1:12" x14ac:dyDescent="0.55000000000000004">
      <c r="A83" s="2"/>
      <c r="L83" s="3"/>
    </row>
    <row r="84" spans="1:12" x14ac:dyDescent="0.55000000000000004">
      <c r="A84" s="2"/>
      <c r="L84" s="3"/>
    </row>
    <row r="85" spans="1:12" ht="23.4" thickBot="1" x14ac:dyDescent="0.6">
      <c r="A85" s="15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7"/>
    </row>
  </sheetData>
  <sheetProtection algorithmName="SHA-512" hashValue="S7FIJGUfpj9n2pZ0aLZtgF0Opmh4iQLKgKSvw9QY5FlFJIbHcDt+6Qqp6tz+a3Zvw81oqX9QeM8Df5sbvT+Bfw==" saltValue="kgc9cPlytDfDs/PWwuLkqw==" spinCount="100000" sheet="1" objects="1" scenarios="1"/>
  <mergeCells count="11">
    <mergeCell ref="D8:F8"/>
    <mergeCell ref="H8:J8"/>
    <mergeCell ref="D9:F9"/>
    <mergeCell ref="H9:J9"/>
    <mergeCell ref="A1:A4"/>
    <mergeCell ref="B1:J1"/>
    <mergeCell ref="C2:J2"/>
    <mergeCell ref="C3:J3"/>
    <mergeCell ref="C4:F4"/>
    <mergeCell ref="G4:H4"/>
    <mergeCell ref="I4:J4"/>
  </mergeCells>
  <pageMargins left="0.7" right="0.7" top="0.75" bottom="0.75" header="0.3" footer="0.3"/>
  <pageSetup paperSize="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B1:J17"/>
  <sheetViews>
    <sheetView showGridLines="0" zoomScale="80" zoomScaleNormal="80" workbookViewId="0">
      <selection activeCell="E10" sqref="E10"/>
    </sheetView>
  </sheetViews>
  <sheetFormatPr defaultColWidth="8.69921875" defaultRowHeight="22.8" x14ac:dyDescent="0.55000000000000004"/>
  <cols>
    <col min="1" max="2" width="8.69921875" style="1"/>
    <col min="3" max="3" width="28.3984375" style="1" customWidth="1"/>
    <col min="4" max="4" width="58.296875" style="1" customWidth="1"/>
    <col min="5" max="5" width="49.8984375" style="1" customWidth="1"/>
    <col min="6" max="6" width="22.8984375" style="1" customWidth="1"/>
    <col min="7" max="7" width="15.69921875" style="1" customWidth="1"/>
    <col min="8" max="8" width="25" style="1" customWidth="1"/>
    <col min="9" max="9" width="22.296875" style="1" customWidth="1"/>
    <col min="10" max="10" width="13.296875" style="1" customWidth="1"/>
    <col min="11" max="16384" width="8.69921875" style="1"/>
  </cols>
  <sheetData>
    <row r="1" spans="2:10" ht="49.95" customHeight="1" x14ac:dyDescent="0.55000000000000004">
      <c r="C1" s="59" t="s">
        <v>13</v>
      </c>
    </row>
    <row r="2" spans="2:10" ht="76.2" customHeight="1" x14ac:dyDescent="0.55000000000000004">
      <c r="C2" s="88" t="s">
        <v>69</v>
      </c>
      <c r="D2" s="85" t="s">
        <v>35</v>
      </c>
      <c r="E2" s="60"/>
      <c r="F2" s="60"/>
      <c r="G2" s="60"/>
    </row>
    <row r="3" spans="2:10" ht="76.2" customHeight="1" x14ac:dyDescent="0.55000000000000004">
      <c r="C3" s="89" t="s">
        <v>68</v>
      </c>
      <c r="D3" s="86" t="s">
        <v>70</v>
      </c>
      <c r="E3" s="61"/>
      <c r="F3" s="61"/>
      <c r="G3" s="61"/>
    </row>
    <row r="4" spans="2:10" ht="76.2" customHeight="1" x14ac:dyDescent="0.55000000000000004">
      <c r="C4" s="90" t="s">
        <v>28</v>
      </c>
      <c r="D4" s="87" t="s">
        <v>25</v>
      </c>
      <c r="E4" s="62"/>
      <c r="F4" s="62"/>
      <c r="G4" s="62"/>
    </row>
    <row r="5" spans="2:10" ht="25.2" customHeight="1" x14ac:dyDescent="0.55000000000000004">
      <c r="C5" s="63"/>
      <c r="D5" s="64"/>
    </row>
    <row r="6" spans="2:10" ht="27.45" customHeight="1" thickBot="1" x14ac:dyDescent="0.7">
      <c r="B6" s="65" t="s">
        <v>23</v>
      </c>
      <c r="D6" s="56"/>
    </row>
    <row r="7" spans="2:10" ht="25.2" customHeight="1" thickBot="1" x14ac:dyDescent="0.6">
      <c r="B7" s="66" t="s">
        <v>7</v>
      </c>
      <c r="C7" s="66" t="s">
        <v>9</v>
      </c>
      <c r="D7" s="66" t="s">
        <v>10</v>
      </c>
      <c r="E7" s="66" t="s">
        <v>11</v>
      </c>
      <c r="F7" s="66" t="s">
        <v>12</v>
      </c>
      <c r="G7" s="66" t="s">
        <v>22</v>
      </c>
      <c r="I7" s="155" t="s">
        <v>43</v>
      </c>
      <c r="J7" s="156" t="s">
        <v>80</v>
      </c>
    </row>
    <row r="8" spans="2:10" ht="25.8" customHeight="1" x14ac:dyDescent="0.55000000000000004">
      <c r="B8" s="67">
        <v>1</v>
      </c>
      <c r="C8" s="32" t="s">
        <v>71</v>
      </c>
      <c r="D8" s="31" t="s">
        <v>52</v>
      </c>
      <c r="E8" s="31" t="s">
        <v>32</v>
      </c>
      <c r="F8" s="32" t="s">
        <v>33</v>
      </c>
      <c r="G8" s="94" t="s">
        <v>53</v>
      </c>
      <c r="I8" s="155" t="s">
        <v>44</v>
      </c>
      <c r="J8" s="156"/>
    </row>
    <row r="9" spans="2:10" ht="66.45" customHeight="1" x14ac:dyDescent="0.55000000000000004">
      <c r="B9" s="67">
        <v>2</v>
      </c>
      <c r="C9" s="32" t="s">
        <v>50</v>
      </c>
      <c r="D9" s="31" t="s">
        <v>64</v>
      </c>
      <c r="E9" s="31" t="s">
        <v>79</v>
      </c>
      <c r="F9" s="32" t="s">
        <v>51</v>
      </c>
      <c r="G9" s="95">
        <f>0.571</f>
        <v>0.57099999999999995</v>
      </c>
      <c r="I9" s="157" t="s">
        <v>45</v>
      </c>
      <c r="J9" s="157">
        <f>0.5*$G$10</f>
        <v>0.43295</v>
      </c>
    </row>
    <row r="10" spans="2:10" ht="97.2" customHeight="1" x14ac:dyDescent="0.55000000000000004">
      <c r="B10" s="67">
        <v>3</v>
      </c>
      <c r="C10" s="32" t="s">
        <v>54</v>
      </c>
      <c r="D10" s="31" t="s">
        <v>60</v>
      </c>
      <c r="E10" s="31" t="s">
        <v>55</v>
      </c>
      <c r="F10" s="32" t="s">
        <v>51</v>
      </c>
      <c r="G10" s="95">
        <v>0.8659</v>
      </c>
      <c r="I10" s="157" t="s">
        <v>46</v>
      </c>
      <c r="J10" s="157">
        <f>0.5*$G$11</f>
        <v>0.45915</v>
      </c>
    </row>
    <row r="11" spans="2:10" ht="97.2" customHeight="1" x14ac:dyDescent="0.55000000000000004">
      <c r="B11" s="67">
        <v>3</v>
      </c>
      <c r="C11" s="32" t="s">
        <v>56</v>
      </c>
      <c r="D11" s="31" t="s">
        <v>61</v>
      </c>
      <c r="E11" s="31" t="s">
        <v>55</v>
      </c>
      <c r="F11" s="32" t="s">
        <v>51</v>
      </c>
      <c r="G11" s="95">
        <v>0.91830000000000001</v>
      </c>
      <c r="I11" s="157" t="s">
        <v>47</v>
      </c>
      <c r="J11" s="157">
        <f>0.5*$G$12</f>
        <v>0.35415000000000002</v>
      </c>
    </row>
    <row r="12" spans="2:10" ht="97.2" customHeight="1" x14ac:dyDescent="0.55000000000000004">
      <c r="B12" s="67">
        <v>4</v>
      </c>
      <c r="C12" s="32" t="s">
        <v>57</v>
      </c>
      <c r="D12" s="31" t="s">
        <v>62</v>
      </c>
      <c r="E12" s="31" t="s">
        <v>55</v>
      </c>
      <c r="F12" s="32" t="s">
        <v>51</v>
      </c>
      <c r="G12" s="95">
        <v>0.70830000000000004</v>
      </c>
      <c r="I12" s="157" t="s">
        <v>48</v>
      </c>
      <c r="J12" s="157">
        <v>0</v>
      </c>
    </row>
    <row r="13" spans="2:10" ht="40.799999999999997" customHeight="1" x14ac:dyDescent="0.55000000000000004">
      <c r="B13" s="67">
        <v>5</v>
      </c>
      <c r="C13" s="32"/>
      <c r="D13" s="31" t="s">
        <v>58</v>
      </c>
      <c r="E13" s="31"/>
      <c r="F13" s="32"/>
      <c r="G13" s="95">
        <v>0.5</v>
      </c>
      <c r="I13" s="157" t="s">
        <v>49</v>
      </c>
      <c r="J13" s="157">
        <v>0</v>
      </c>
    </row>
    <row r="14" spans="2:10" ht="31.8" customHeight="1" thickBot="1" x14ac:dyDescent="0.6">
      <c r="B14" s="68"/>
      <c r="C14" s="69" t="s">
        <v>24</v>
      </c>
      <c r="D14" s="68"/>
      <c r="E14" s="68"/>
      <c r="F14" s="70"/>
      <c r="G14" s="71"/>
      <c r="I14" s="158" t="s">
        <v>63</v>
      </c>
      <c r="J14" s="157">
        <v>0</v>
      </c>
    </row>
    <row r="15" spans="2:10" ht="31.8" customHeight="1" x14ac:dyDescent="0.55000000000000004">
      <c r="B15" s="68"/>
      <c r="C15" s="69" t="s">
        <v>65</v>
      </c>
      <c r="D15" s="68"/>
      <c r="E15" s="68"/>
      <c r="F15" s="70"/>
      <c r="G15" s="71"/>
      <c r="I15" s="156"/>
      <c r="J15" s="156"/>
    </row>
    <row r="16" spans="2:10" ht="25.2" customHeight="1" x14ac:dyDescent="0.55000000000000004">
      <c r="C16" s="69" t="s">
        <v>59</v>
      </c>
      <c r="I16" s="36"/>
      <c r="J16" s="36"/>
    </row>
    <row r="17" ht="25.2" customHeight="1" x14ac:dyDescent="0.55000000000000004"/>
  </sheetData>
  <sheetProtection algorithmName="SHA-512" hashValue="SWLuOQ0rS4AFmRNyD4Q4RmHQ+gQ1OhTAIwvhLgnbXS/PQsLvsef1caveULcCNvzYOeb2WtIk1Lb6kdF1IAxE3g==" saltValue="smA+RBrJu1y13qaNpPwpX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ลักษณะกิจกรรม</vt:lpstr>
      <vt:lpstr>ข้อมูลกิจกรรม</vt:lpstr>
      <vt:lpstr>สรุปผลการประเมิน</vt:lpstr>
      <vt:lpstr>อ้างอิง</vt:lpstr>
      <vt:lpstr>SWD</vt:lpstr>
      <vt:lpstr>WasteFood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suttinee</dc:creator>
  <cp:lastModifiedBy>Arisa TGO</cp:lastModifiedBy>
  <dcterms:created xsi:type="dcterms:W3CDTF">2015-03-06T06:55:57Z</dcterms:created>
  <dcterms:modified xsi:type="dcterms:W3CDTF">2024-05-07T06:26:21Z</dcterms:modified>
</cp:coreProperties>
</file>