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45854A3-5BDE-4B9F-8BC6-F73C747E0EF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ลักษณะกิจกรรม" sheetId="5" r:id="rId1"/>
    <sheet name="ข้อมูลกิจกรรม" sheetId="17" r:id="rId2"/>
    <sheet name="สรุปผลการประเมิน" sheetId="18" r:id="rId3"/>
    <sheet name="อ้างอิง" sheetId="14" r:id="rId4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G8" i="14" l="1"/>
  <c r="I9" i="17" s="1"/>
  <c r="K9" i="17" s="1"/>
  <c r="B6" i="18" l="1"/>
  <c r="I4" i="18" l="1"/>
  <c r="C4" i="18"/>
  <c r="C3" i="18"/>
  <c r="L4" i="18"/>
  <c r="M4" i="17"/>
  <c r="I28" i="17" l="1"/>
  <c r="K28" i="17" s="1"/>
  <c r="I27" i="17"/>
  <c r="K27" i="17" s="1"/>
  <c r="I26" i="17"/>
  <c r="K26" i="17" s="1"/>
  <c r="I25" i="17"/>
  <c r="K25" i="17" s="1"/>
  <c r="I24" i="17"/>
  <c r="K24" i="17" s="1"/>
  <c r="I23" i="17"/>
  <c r="K23" i="17" s="1"/>
  <c r="I22" i="17"/>
  <c r="K22" i="17" s="1"/>
  <c r="I21" i="17"/>
  <c r="K21" i="17" s="1"/>
  <c r="I20" i="17"/>
  <c r="K20" i="17" s="1"/>
  <c r="I19" i="17"/>
  <c r="K19" i="17" s="1"/>
  <c r="I32" i="17" l="1"/>
  <c r="K32" i="17" s="1"/>
  <c r="I31" i="17"/>
  <c r="K31" i="17" s="1"/>
  <c r="I30" i="17"/>
  <c r="K30" i="17" s="1"/>
  <c r="I29" i="17"/>
  <c r="K29" i="17" s="1"/>
  <c r="I18" i="17"/>
  <c r="K18" i="17" s="1"/>
  <c r="M2" i="17"/>
  <c r="M1" i="17"/>
  <c r="I10" i="17"/>
  <c r="K10" i="17" s="1"/>
  <c r="I11" i="17"/>
  <c r="K11" i="17" s="1"/>
  <c r="I12" i="17"/>
  <c r="K12" i="17" s="1"/>
  <c r="I13" i="17"/>
  <c r="K13" i="17" s="1"/>
  <c r="I14" i="17"/>
  <c r="K14" i="17" s="1"/>
  <c r="I15" i="17"/>
  <c r="K15" i="17" s="1"/>
  <c r="I16" i="17"/>
  <c r="K16" i="17" s="1"/>
  <c r="I17" i="17"/>
  <c r="K17" i="17" s="1"/>
  <c r="I33" i="17"/>
  <c r="K33" i="17" s="1"/>
  <c r="I34" i="17"/>
  <c r="K34" i="17" s="1"/>
  <c r="I35" i="17"/>
  <c r="K35" i="17" s="1"/>
  <c r="I36" i="17"/>
  <c r="K36" i="17" s="1"/>
  <c r="I37" i="17"/>
  <c r="K37" i="17" s="1"/>
  <c r="I38" i="17"/>
  <c r="K38" i="17" s="1"/>
  <c r="C2" i="17"/>
  <c r="C3" i="17"/>
  <c r="C4" i="17"/>
  <c r="I4" i="17"/>
  <c r="C39" i="17"/>
  <c r="D39" i="17"/>
  <c r="E39" i="17"/>
  <c r="F39" i="17"/>
  <c r="G39" i="17"/>
  <c r="H39" i="17"/>
  <c r="K39" i="17" l="1"/>
  <c r="B9" i="18" s="1"/>
  <c r="I39" i="17"/>
  <c r="D9" i="18" s="1"/>
</calcChain>
</file>

<file path=xl/sharedStrings.xml><?xml version="1.0" encoding="utf-8"?>
<sst xmlns="http://schemas.openxmlformats.org/spreadsheetml/2006/main" count="115" uniqueCount="78">
  <si>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</si>
  <si>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</si>
  <si>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</si>
  <si>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</si>
  <si>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</si>
  <si>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</si>
  <si>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</si>
  <si>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การคัดแยกขยะเพื่อการรีไซเคิล</t>
  </si>
  <si>
    <t>ลำดับ</t>
  </si>
  <si>
    <t>รวม</t>
  </si>
  <si>
    <t>ตัวแปร</t>
  </si>
  <si>
    <t>รายละเอียด</t>
  </si>
  <si>
    <t>แหล่งที่มาข้อมูล</t>
  </si>
  <si>
    <t>หน่วย</t>
  </si>
  <si>
    <t>สมการคำนวณ</t>
  </si>
  <si>
    <t>เบอร์โทรศัพท์</t>
  </si>
  <si>
    <t>ประเภทกิจกรรม</t>
  </si>
  <si>
    <t>โครงการประเภทการจัดการของเสีย</t>
  </si>
  <si>
    <t>3. สามารถตรวจวัดน้ำหนักขยะรีไซเคิลแต่ละประเภทได้</t>
  </si>
  <si>
    <r>
      <t>CH</t>
    </r>
    <r>
      <rPr>
        <vertAlign val="subscript"/>
        <sz val="16"/>
        <color indexed="8"/>
        <rFont val="Browallia New"/>
        <family val="2"/>
      </rPr>
      <t>4</t>
    </r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</si>
  <si>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</si>
  <si>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</si>
  <si>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</si>
  <si>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</si>
  <si>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กระดาษ (กิโลกรัม)</t>
  </si>
  <si>
    <t>พลาสติก (กิโลกรัม)</t>
  </si>
  <si>
    <t>เหล็ก (กิโลกรัม)</t>
  </si>
  <si>
    <t>โลหะผสม (กิโลกรัม)</t>
  </si>
  <si>
    <t>แก้ว (กิโลกรัม)</t>
  </si>
  <si>
    <t>น้ำหนักของขยะรีไซเคิล</t>
  </si>
  <si>
    <t>ค่า</t>
  </si>
  <si>
    <t>ค่าอ้างอิง</t>
  </si>
  <si>
    <t>EF_swd pp</t>
  </si>
  <si>
    <t>EF_recycle pp</t>
  </si>
  <si>
    <t>EF_recycle pla</t>
  </si>
  <si>
    <t>EF_recycle alu</t>
  </si>
  <si>
    <t>EF_recycle steel</t>
  </si>
  <si>
    <t>EF_recycle metal</t>
  </si>
  <si>
    <t>EF_recycle glass</t>
  </si>
  <si>
    <t>US EPA's Waste Reduction Model Version 15 (May 2019)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</si>
  <si>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</si>
  <si>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t>= 0</t>
  </si>
  <si>
    <t>รหัส</t>
  </si>
  <si>
    <t>Version</t>
  </si>
  <si>
    <t>LESS-WM-01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</si>
  <si>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</si>
  <si>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1. มีการคัดแยกขยะรีไซเคิลแต่ละประเภทเพื่อรวบรวมนำไปรีไซเคิลเท่านั้น (ไม่มีการนำไปกำจัดในหลุมฝังกลบ)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</si>
  <si>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</si>
  <si>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=</t>
  </si>
  <si>
    <t>-</t>
  </si>
  <si>
    <t xml:space="preserve">หมายเหตุ พิจารณาเฉพาะกระบวนการที่มีการนำขยะรีไซเคิลเข้าสู่กระบวนการผลิตใหม่อีกครั้งเพื่อทดแทนวัตถุดิบตั้งต้น (Virgin material) </t>
  </si>
  <si>
    <r>
      <t>ปริมาณ
การปล่อยก๊าซเรือนกระจกกรณีฐาน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</si>
  <si>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</si>
  <si>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ปริมาณการลดการปล่อยก๊าซเรือนกระจก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</si>
  <si>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</si>
  <si>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การปล่อยก๊าซเรือนกระจกสุทธิสำหรับการผลิตกระดาษ พลาสติก อลูมิเนียม เหล็ก โลหะผสม และแก้ว จากวัสดุรีไซเคิลแทนวัตถุดิบตั้งต้น (Virgin material) ตลอดวัฏจักรชีวิตผลิตภัณฑ์</t>
  </si>
  <si>
    <t>การปล่อยก๊าซเรือนกระจกจากการฝังกลบกระดาษในหลุมฝังกลบ</t>
  </si>
  <si>
    <t>0</t>
  </si>
  <si>
    <t>อะลูมิเนียม (กิโลกรัม)</t>
  </si>
  <si>
    <t>T-VER-TOOL-WASTE-01 Version 7 การคำนวณการปล่อยก๊าซเรือนกระจกจากหลุมฝังกลบขยะมูลฝอยชุมชน</t>
  </si>
  <si>
    <t xml:space="preserve">               2) ค่าศักยภาพทำให้โลกร้อน (GWP) ของก๊าซมีเทน เท่ากับ 28 (อ้างอิง Fifth Assessment. Report (AR5) 100a)</t>
  </si>
  <si>
    <r>
      <t>ปริมาณการปล่อยก๊าซ
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</si>
  <si>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</si>
  <si>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 xml:space="preserve"> </t>
  </si>
  <si>
    <t>ค่าการปล่อยก๊าซเรือนกระจกสำหรับการจัดการขยะประเภทกระดาษด้วยวิธีการฝังกลบ (ประเภทของหลุมฝังกลบไม่มีระบบจัดการ ลึกมากกว่า 5 เมตร)</t>
  </si>
  <si>
    <t>= (Wpp*(EF_swd pp + EF_recycle pp))+(Wpla*EF_recycle pla)+(Walu*EF_recycle alu)+
   (Wsteel*EF_recycle steel)+(Wmetal*EF_recycle metal)+(Wglasas*EF_recycle glass)</t>
  </si>
  <si>
    <r>
      <t>ปริมาณการปล่อยก๊าซ
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</si>
  <si>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/ kg ขยะ</t>
    </r>
  </si>
  <si>
    <t>4. มีการบันทึกข้อมูลปริมาณขยะรีไซเคิลสม่ำเสมอ และข้อมูลสามารถตรวจสอบ/ทวนสอบได้</t>
  </si>
  <si>
    <t>ค่าการลดการปล่อยก๊าซเรือนกระจกสุทธิ สำหรับการนำโลหะผสมไปรีไซเคิลเพื่อทดแทนวัตถุดิบตั้งต้น (Virgin material) ตลอดวัฏจักรชีวิตผลิตภัณฑ์</t>
  </si>
  <si>
    <t>กรอกข้อมูล</t>
  </si>
  <si>
    <r>
      <t xml:space="preserve">ช่วงระยะเวลาที่ขอการรับรองปริมาณก๊าซเรือนกระจกที่ลดได้  </t>
    </r>
    <r>
      <rPr>
        <b/>
        <sz val="16"/>
        <color rgb="FFFF0000"/>
        <rFont val="Browallia New"/>
        <family val="2"/>
      </rPr>
      <t>ระบุช่วงเวลา วัน เดือน ปี - วัน เดือน ปี</t>
    </r>
  </si>
  <si>
    <t>2. ประเภทขยะรีไซเคิลที่พิจารณา ประกอบด้วย กระดาษ พลาสติก อลูมิเนียม เหล็ก โลหะผสม และแก้ว</t>
  </si>
  <si>
    <t>ค่าการลดการปล่อยก๊าซเรือนกระจกสุทธิ สำหรับการนำกระดาษไปรีไซเคิลเพื่อทดแทนวัตถุดิบตั้งต้น (Virgin material) แทนการนำไปทิ้งในหลุมฝังกลบ</t>
  </si>
  <si>
    <t>ค่าการลดการปล่อยก๊าซเรือนกระจกสุทธิ สำหรับการนำพลาสติกไปรีไซเคิลเพื่อทดแทนวัตถุดิบตั้งต้น (Virgin material) แทนการนำไปทิ้งในหลุมฝังกลบ</t>
  </si>
  <si>
    <t>ค่าการลดการปล่อยก๊าซเรือนกระจกสุทธิ สำหรับการนำอะลูมิเนียมไปรีไซเคิลเพื่อทดแทนวัตถุดิบตั้งต้น (Virgin material) แทนการนำไปทิ้งในหลุมฝังกลบ</t>
  </si>
  <si>
    <t>ค่าการลดการปล่อยก๊าซเรือนกระจกสุทธิ สำหรับการนำเหล็กไปรีไซเคิลเพื่อทดแทนวัตถุดิบตั้งต้น (Virgin material) แทนการนำไปทิ้งในหลุมฝังกลบ</t>
  </si>
  <si>
    <t>ค่าการลดการปล่อยก๊าซเรือนกระจกสุทธิ สำหรับการนำแก้วไปรีไซเคิลเพื่อทดแทนวัตถุดิบตั้งต้น (Virgin material) แทนการนำไปทิ้งในหลุมฝังกลบ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</si>
</sst>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23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vertAlign val="subscript"/>
      <sz val="14"/>
      <color indexed="8"/>
      <name val="Browallia New"/>
      <family val="2"/>
    </font>
    <font>
      <b/>
      <sz val="14"/>
      <color indexed="8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sz val="16"/>
      <color rgb="FF000000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b/>
      <sz val="16"/>
      <name val="Browallia New"/>
      <family val="2"/>
    </font>
    <font>
      <b/>
      <sz val="18"/>
      <name val="Browallia New"/>
      <family val="2"/>
    </font>
    <font>
      <b/>
      <sz val="16"/>
      <color rgb="FFFF0000"/>
      <name val="Browallia New"/>
      <family val="2"/>
    </font>
    <font>
      <sz val="16"/>
      <color rgb="FF0000FF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9" fillId="2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/>
    <xf numFmtId="0" fontId="9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8" xfId="0" applyFont="1" applyBorder="1"/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1" xfId="0" applyFont="1" applyBorder="1"/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/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12" fillId="0" borderId="1" xfId="0" applyFont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9" fillId="0" borderId="5" xfId="0" applyFont="1" applyBorder="1" applyAlignment="1">
      <alignment vertical="top"/>
    </xf>
    <xf numFmtId="0" fontId="11" fillId="0" borderId="1" xfId="0" applyFont="1" applyBorder="1"/>
    <xf numFmtId="0" fontId="11" fillId="0" borderId="5" xfId="0" applyFont="1" applyBorder="1"/>
    <xf numFmtId="0" fontId="11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0" borderId="0" xfId="0" applyFont="1"/>
    <xf numFmtId="0" fontId="19" fillId="10" borderId="1" xfId="0" quotePrefix="1" applyFont="1" applyFill="1" applyBorder="1" applyAlignment="1">
      <alignment horizontal="center" vertical="top"/>
    </xf>
    <xf numFmtId="0" fontId="20" fillId="10" borderId="1" xfId="0" quotePrefix="1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0" fillId="0" borderId="3" xfId="0" applyFont="1" applyBorder="1"/>
    <xf numFmtId="0" fontId="10" fillId="0" borderId="0" xfId="0" applyFont="1" applyAlignment="1">
      <alignment horizontal="left" wrapText="1"/>
    </xf>
    <xf numFmtId="0" fontId="10" fillId="0" borderId="4" xfId="0" applyFont="1" applyBorder="1"/>
    <xf numFmtId="14" fontId="4" fillId="0" borderId="2" xfId="0" applyNumberFormat="1" applyFont="1" applyBorder="1" applyAlignment="1" applyProtection="1">
      <alignment horizontal="center"/>
      <protection locked="0"/>
    </xf>
    <xf numFmtId="0" fontId="11" fillId="10" borderId="1" xfId="0" applyFont="1" applyFill="1" applyBorder="1" applyAlignment="1">
      <alignment vertical="center"/>
    </xf>
    <xf numFmtId="0" fontId="11" fillId="10" borderId="1" xfId="0" applyFont="1" applyFill="1" applyBorder="1"/>
    <xf numFmtId="0" fontId="11" fillId="10" borderId="25" xfId="0" applyFont="1" applyFill="1" applyBorder="1"/>
    <xf numFmtId="0" fontId="14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top" wrapText="1"/>
    </xf>
    <xf numFmtId="0" fontId="9" fillId="9" borderId="0" xfId="0" applyFont="1" applyFill="1"/>
    <xf numFmtId="0" fontId="9" fillId="5" borderId="0" xfId="0" applyFont="1" applyFill="1" applyAlignment="1">
      <alignment horizontal="left" vertical="top" wrapText="1"/>
    </xf>
    <xf numFmtId="0" fontId="9" fillId="8" borderId="0" xfId="0" applyFont="1" applyFill="1" applyAlignment="1">
      <alignment horizontal="left" vertical="top" wrapText="1"/>
    </xf>
    <xf numFmtId="0" fontId="9" fillId="7" borderId="0" xfId="0" applyFont="1" applyFill="1"/>
    <xf numFmtId="0" fontId="9" fillId="0" borderId="0" xfId="0" applyFont="1" applyAlignment="1">
      <alignment horizontal="left" vertical="top" wrapText="1"/>
    </xf>
    <xf numFmtId="0" fontId="9" fillId="0" borderId="0" xfId="0" quotePrefix="1" applyFont="1" applyAlignment="1">
      <alignment vertical="top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1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1" fillId="10" borderId="1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1" fillId="10" borderId="1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11" fillId="3" borderId="19" xfId="0" applyFont="1" applyFill="1" applyBorder="1" applyAlignment="1" applyProtection="1">
      <alignment horizontal="center"/>
      <protection locked="0"/>
    </xf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43" fontId="9" fillId="10" borderId="1" xfId="1" applyFont="1" applyFill="1" applyBorder="1" applyProtection="1"/>
    <xf numFmtId="43" fontId="9" fillId="10" borderId="2" xfId="1" applyFont="1" applyFill="1" applyBorder="1" applyProtection="1"/>
    <xf numFmtId="43" fontId="9" fillId="3" borderId="20" xfId="1" applyFont="1" applyFill="1" applyBorder="1" applyProtection="1"/>
    <xf numFmtId="0" fontId="9" fillId="3" borderId="20" xfId="0" applyFont="1" applyFill="1" applyBorder="1"/>
    <xf numFmtId="0" fontId="9" fillId="9" borderId="0" xfId="0" quotePrefix="1" applyFont="1" applyFill="1" applyAlignment="1">
      <alignment vertical="center"/>
    </xf>
    <xf numFmtId="0" fontId="9" fillId="7" borderId="0" xfId="0" quotePrefix="1" applyFont="1" applyFill="1" applyAlignment="1">
      <alignment vertical="center"/>
    </xf>
    <xf numFmtId="0" fontId="9" fillId="11" borderId="1" xfId="0" applyFont="1" applyFill="1" applyBorder="1" applyAlignment="1">
      <alignment horizontal="center" vertical="center" wrapText="1"/>
    </xf>
    <xf numFmtId="43" fontId="18" fillId="14" borderId="1" xfId="0" applyNumberFormat="1" applyFont="1" applyFill="1" applyBorder="1" applyAlignment="1">
      <alignment vertical="center"/>
    </xf>
    <xf numFmtId="43" fontId="22" fillId="0" borderId="1" xfId="1" applyFont="1" applyBorder="1" applyProtection="1">
      <protection locked="0"/>
    </xf>
    <xf numFmtId="43" fontId="9" fillId="3" borderId="20" xfId="1" applyFont="1" applyFill="1" applyBorder="1" applyProtection="1">
      <protection locked="0"/>
    </xf>
    <xf numFmtId="0" fontId="9" fillId="10" borderId="5" xfId="0" applyFont="1" applyFill="1" applyBorder="1" applyAlignment="1">
      <alignment horizontal="left" wrapText="1"/>
    </xf>
    <xf numFmtId="0" fontId="9" fillId="10" borderId="6" xfId="0" applyFont="1" applyFill="1" applyBorder="1" applyAlignment="1">
      <alignment horizontal="left" wrapText="1"/>
    </xf>
    <xf numFmtId="0" fontId="9" fillId="10" borderId="7" xfId="0" applyFont="1" applyFill="1" applyBorder="1" applyAlignment="1">
      <alignment horizontal="left" wrapText="1"/>
    </xf>
    <xf numFmtId="0" fontId="11" fillId="11" borderId="5" xfId="0" applyFont="1" applyFill="1" applyBorder="1" applyAlignment="1">
      <alignment horizontal="left" vertical="center"/>
    </xf>
    <xf numFmtId="0" fontId="11" fillId="11" borderId="6" xfId="0" applyFont="1" applyFill="1" applyBorder="1" applyAlignment="1">
      <alignment horizontal="left" vertical="center"/>
    </xf>
    <xf numFmtId="0" fontId="11" fillId="11" borderId="7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11" borderId="5" xfId="0" applyFont="1" applyFill="1" applyBorder="1" applyAlignment="1">
      <alignment horizontal="left" vertical="center" wrapText="1"/>
    </xf>
    <xf numFmtId="0" fontId="11" fillId="11" borderId="6" xfId="0" applyFont="1" applyFill="1" applyBorder="1" applyAlignment="1">
      <alignment horizontal="left" vertical="center" wrapText="1"/>
    </xf>
    <xf numFmtId="0" fontId="11" fillId="11" borderId="7" xfId="0" applyFont="1" applyFill="1" applyBorder="1" applyAlignment="1">
      <alignment horizontal="left" vertical="center" wrapText="1"/>
    </xf>
    <xf numFmtId="0" fontId="11" fillId="11" borderId="8" xfId="0" applyFont="1" applyFill="1" applyBorder="1" applyAlignment="1">
      <alignment horizontal="left" vertical="center" wrapText="1"/>
    </xf>
    <xf numFmtId="0" fontId="11" fillId="11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1" fillId="10" borderId="5" xfId="0" applyFont="1" applyFill="1" applyBorder="1" applyAlignment="1">
      <alignment horizontal="center"/>
    </xf>
    <xf numFmtId="0" fontId="11" fillId="10" borderId="7" xfId="0" applyFont="1" applyFill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1" fillId="10" borderId="5" xfId="0" applyFont="1" applyFill="1" applyBorder="1" applyAlignment="1" applyProtection="1">
      <alignment horizontal="center"/>
      <protection locked="0"/>
    </xf>
    <xf numFmtId="0" fontId="11" fillId="10" borderId="7" xfId="0" applyFont="1" applyFill="1" applyBorder="1" applyAlignment="1" applyProtection="1">
      <alignment horizont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6" fillId="3" borderId="29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12" borderId="26" xfId="0" applyFont="1" applyFill="1" applyBorder="1" applyAlignment="1" applyProtection="1">
      <alignment horizontal="center"/>
      <protection locked="0"/>
    </xf>
    <xf numFmtId="0" fontId="11" fillId="12" borderId="27" xfId="0" applyFont="1" applyFill="1" applyBorder="1" applyAlignment="1" applyProtection="1">
      <alignment horizontal="center"/>
      <protection locked="0"/>
    </xf>
    <xf numFmtId="0" fontId="11" fillId="12" borderId="28" xfId="0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top" wrapText="1"/>
    </xf>
    <xf numFmtId="43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18" fillId="0" borderId="1" xfId="0" quotePrefix="1" applyNumberFormat="1" applyFont="1" applyBorder="1" applyAlignment="1">
      <alignment horizontal="center" vertical="center"/>
    </xf>
    <xf numFmtId="0" fontId="9" fillId="6" borderId="0" xfId="0" quotePrefix="1" applyFont="1" applyFill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048" name="Picture 1" descr="LOGO-LESS final.jpg">
          <a:extLst>
            <a:ext uri="{FF2B5EF4-FFF2-40B4-BE49-F238E27FC236}">
              <a16:creationId xmlns:a16="http://schemas.microsoft.com/office/drawing/2014/main" id="{47C86E28-9926-4AE0-A206-332D717D5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54" name="Picture 1" descr="LOGO-LESS final.jpg">
          <a:extLst>
            <a:ext uri="{FF2B5EF4-FFF2-40B4-BE49-F238E27FC236}">
              <a16:creationId xmlns:a16="http://schemas.microsoft.com/office/drawing/2014/main" id="{1223100C-4878-4505-B9CD-7FE73AEE4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5603" name="Picture 1" descr="LOGO-LESS final.jpg">
          <a:extLst>
            <a:ext uri="{FF2B5EF4-FFF2-40B4-BE49-F238E27FC236}">
              <a16:creationId xmlns:a16="http://schemas.microsoft.com/office/drawing/2014/main" id="{02339437-E623-4AF9-9C02-1F030A7C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00"/>
  <sheetViews>
    <sheetView tabSelected="1" zoomScale="110" zoomScaleNormal="110" workbookViewId="0">
      <selection activeCell="P9" sqref="P9"/>
    </sheetView>
  </sheetViews>
  <sheetFormatPr defaultColWidth="8.90625" defaultRowHeight="22.5"/>
  <cols>
    <col min="1" max="1" width="10.08984375" style="2" customWidth="1"/>
    <col min="2" max="2" width="17.54296875" style="2" customWidth="1"/>
    <col min="3" max="10" width="8.90625" style="2"/>
    <col min="11" max="11" width="10.36328125" style="2" customWidth="1"/>
    <col min="12" max="12" width="12.36328125" style="2" customWidth="1"/>
    <col min="13" max="16384" width="8.90625" style="2"/>
  </cols>
  <sheetData>
    <row r="1" spans="1:12" ht="34.75" customHeight="1">
      <c r="A1" s="96"/>
      <c r="B1" s="105" t="s">
        <v>0</v>
      </c>
      <c r="C1" s="105"/>
      <c r="D1" s="105"/>
      <c r="E1" s="105"/>
      <c r="F1" s="105"/>
      <c r="G1" s="105"/>
      <c r="H1" s="105"/>
      <c r="I1" s="105"/>
      <c r="J1" s="105"/>
      <c r="K1" s="41" t="s">
        <v>42</v>
      </c>
      <c r="L1" s="34" t="s">
        <v>44</v>
      </c>
    </row>
    <row r="2" spans="1:12" ht="25.75" customHeight="1">
      <c r="A2" s="97"/>
      <c r="B2" s="39" t="s">
        <v>5</v>
      </c>
      <c r="C2" s="109" t="s">
        <v>7</v>
      </c>
      <c r="D2" s="110"/>
      <c r="E2" s="110"/>
      <c r="F2" s="110"/>
      <c r="G2" s="110"/>
      <c r="H2" s="110"/>
      <c r="I2" s="110"/>
      <c r="J2" s="111"/>
      <c r="K2" s="40" t="s">
        <v>43</v>
      </c>
      <c r="L2" s="29">
        <v>6</v>
      </c>
    </row>
    <row r="3" spans="1:12" ht="25.75" customHeight="1">
      <c r="A3" s="97"/>
      <c r="B3" s="40" t="s">
        <v>3</v>
      </c>
      <c r="C3" s="106" t="s">
        <v>70</v>
      </c>
      <c r="D3" s="107"/>
      <c r="E3" s="107"/>
      <c r="F3" s="107"/>
      <c r="G3" s="107"/>
      <c r="H3" s="107"/>
      <c r="I3" s="107"/>
      <c r="J3" s="108"/>
      <c r="K3" s="40" t="s">
        <v>1</v>
      </c>
      <c r="L3" s="29">
        <v>1</v>
      </c>
    </row>
    <row r="4" spans="1:12" ht="25.75" customHeight="1">
      <c r="A4" s="98"/>
      <c r="B4" s="40" t="s">
        <v>4</v>
      </c>
      <c r="C4" s="112" t="s">
        <v>70</v>
      </c>
      <c r="D4" s="113"/>
      <c r="E4" s="113"/>
      <c r="F4" s="113"/>
      <c r="G4" s="114" t="s">
        <v>15</v>
      </c>
      <c r="H4" s="115"/>
      <c r="I4" s="116" t="s">
        <v>70</v>
      </c>
      <c r="J4" s="117"/>
      <c r="K4" s="40" t="s">
        <v>2</v>
      </c>
      <c r="L4" s="38">
        <v>242872</v>
      </c>
    </row>
    <row r="5" spans="1:12" ht="25.75" customHeight="1">
      <c r="A5" s="3"/>
      <c r="L5" s="4"/>
    </row>
    <row r="6" spans="1:12" ht="25.75" customHeight="1">
      <c r="A6" s="3"/>
      <c r="B6" s="90" t="s">
        <v>16</v>
      </c>
      <c r="C6" s="91"/>
      <c r="D6" s="91"/>
      <c r="E6" s="91"/>
      <c r="F6" s="91"/>
      <c r="G6" s="91"/>
      <c r="H6" s="91"/>
      <c r="I6" s="91"/>
      <c r="J6" s="91"/>
      <c r="K6" s="92"/>
      <c r="L6" s="4"/>
    </row>
    <row r="7" spans="1:12" ht="25.75" customHeight="1">
      <c r="A7" s="3"/>
      <c r="B7" s="5" t="s">
        <v>17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5.75" customHeight="1">
      <c r="A8" s="3"/>
      <c r="L8" s="4"/>
    </row>
    <row r="9" spans="1:12" ht="25.75" customHeight="1">
      <c r="A9" s="3"/>
      <c r="B9" s="99" t="s">
        <v>6</v>
      </c>
      <c r="C9" s="100"/>
      <c r="D9" s="100"/>
      <c r="E9" s="100"/>
      <c r="F9" s="100"/>
      <c r="G9" s="100"/>
      <c r="H9" s="100"/>
      <c r="I9" s="100"/>
      <c r="J9" s="100"/>
      <c r="K9" s="101"/>
      <c r="L9" s="4"/>
    </row>
    <row r="10" spans="1:12" ht="25.75" customHeight="1">
      <c r="A10" s="3"/>
      <c r="B10" s="8" t="s">
        <v>46</v>
      </c>
      <c r="C10" s="9"/>
      <c r="D10" s="9"/>
      <c r="E10" s="9"/>
      <c r="F10" s="9"/>
      <c r="G10" s="9"/>
      <c r="H10" s="9"/>
      <c r="I10" s="9"/>
      <c r="J10" s="9"/>
      <c r="K10" s="10"/>
      <c r="L10" s="4"/>
    </row>
    <row r="11" spans="1:12" ht="25.75" customHeight="1">
      <c r="A11" s="3"/>
      <c r="B11" s="11" t="s">
        <v>72</v>
      </c>
      <c r="C11" s="12"/>
      <c r="D11" s="12"/>
      <c r="E11" s="12"/>
      <c r="F11" s="12"/>
      <c r="G11" s="12"/>
      <c r="H11" s="12"/>
      <c r="I11" s="12"/>
      <c r="J11" s="12"/>
      <c r="K11" s="13"/>
      <c r="L11" s="4"/>
    </row>
    <row r="12" spans="1:12" ht="25.75" customHeight="1">
      <c r="A12" s="3"/>
      <c r="B12" s="11" t="s">
        <v>18</v>
      </c>
      <c r="C12" s="12"/>
      <c r="D12" s="12"/>
      <c r="E12" s="12"/>
      <c r="F12" s="12"/>
      <c r="G12" s="12"/>
      <c r="H12" s="12"/>
      <c r="I12" s="12"/>
      <c r="J12" s="12"/>
      <c r="K12" s="13"/>
      <c r="L12" s="4"/>
    </row>
    <row r="13" spans="1:12" ht="25.75" customHeight="1">
      <c r="A13" s="3"/>
      <c r="B13" s="14" t="s">
        <v>68</v>
      </c>
      <c r="C13" s="15"/>
      <c r="D13" s="15"/>
      <c r="E13" s="15"/>
      <c r="F13" s="15"/>
      <c r="G13" s="15"/>
      <c r="H13" s="15"/>
      <c r="I13" s="15"/>
      <c r="J13" s="15"/>
      <c r="K13" s="16"/>
      <c r="L13" s="4"/>
    </row>
    <row r="14" spans="1:12" ht="25.75" customHeight="1">
      <c r="A14" s="3"/>
      <c r="L14" s="4"/>
    </row>
    <row r="15" spans="1:12" ht="25.75" customHeight="1">
      <c r="A15" s="3"/>
      <c r="B15" s="102" t="s">
        <v>23</v>
      </c>
      <c r="C15" s="103"/>
      <c r="D15" s="103"/>
      <c r="E15" s="103"/>
      <c r="F15" s="103"/>
      <c r="G15" s="103"/>
      <c r="H15" s="103"/>
      <c r="I15" s="103"/>
      <c r="J15" s="103"/>
      <c r="K15" s="104"/>
      <c r="L15" s="4"/>
    </row>
    <row r="16" spans="1:12" ht="25.75" customHeight="1">
      <c r="A16" s="3"/>
      <c r="B16" s="24" t="s">
        <v>21</v>
      </c>
      <c r="C16" s="25" t="s">
        <v>22</v>
      </c>
      <c r="D16" s="21"/>
      <c r="E16" s="21"/>
      <c r="F16" s="21"/>
      <c r="G16" s="21"/>
      <c r="H16" s="21"/>
      <c r="I16" s="21"/>
      <c r="J16" s="21"/>
      <c r="K16" s="22"/>
      <c r="L16" s="4"/>
    </row>
    <row r="17" spans="1:12" ht="25.75" customHeight="1">
      <c r="A17" s="3"/>
      <c r="B17" s="20" t="s">
        <v>19</v>
      </c>
      <c r="C17" s="23" t="s">
        <v>56</v>
      </c>
      <c r="D17" s="21"/>
      <c r="E17" s="21"/>
      <c r="F17" s="21"/>
      <c r="G17" s="21"/>
      <c r="H17" s="21"/>
      <c r="I17" s="21"/>
      <c r="J17" s="21"/>
      <c r="K17" s="22"/>
      <c r="L17" s="4"/>
    </row>
    <row r="18" spans="1:12" ht="52.75" customHeight="1">
      <c r="A18" s="3"/>
      <c r="B18" s="1" t="s">
        <v>20</v>
      </c>
      <c r="C18" s="93" t="s">
        <v>55</v>
      </c>
      <c r="D18" s="94"/>
      <c r="E18" s="94"/>
      <c r="F18" s="94"/>
      <c r="G18" s="94"/>
      <c r="H18" s="94"/>
      <c r="I18" s="94"/>
      <c r="J18" s="94"/>
      <c r="K18" s="95"/>
      <c r="L18" s="4"/>
    </row>
    <row r="19" spans="1:12" ht="25.75" customHeight="1">
      <c r="A19" s="3"/>
      <c r="L19" s="4"/>
    </row>
    <row r="20" spans="1:12" ht="49.25" customHeight="1">
      <c r="A20" s="3"/>
      <c r="B20" s="87" t="s">
        <v>50</v>
      </c>
      <c r="C20" s="88"/>
      <c r="D20" s="88"/>
      <c r="E20" s="88"/>
      <c r="F20" s="88"/>
      <c r="G20" s="88"/>
      <c r="H20" s="88"/>
      <c r="I20" s="88"/>
      <c r="J20" s="88"/>
      <c r="K20" s="89"/>
      <c r="L20" s="4"/>
    </row>
    <row r="21" spans="1:12" ht="29.4" customHeight="1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7"/>
    </row>
    <row r="22" spans="1:12" ht="29.4" customHeigh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2" ht="20" customHeight="1" thickBot="1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ht="20" customHeight="1"/>
    <row r="25" spans="1:12" ht="20" customHeight="1"/>
    <row r="26" spans="1:12" ht="20" customHeight="1"/>
    <row r="27" spans="1:12" ht="20" customHeight="1"/>
    <row r="28" spans="1:12" ht="20" customHeight="1"/>
    <row r="29" spans="1:12" ht="20" customHeight="1"/>
    <row r="30" spans="1:12" ht="20" customHeight="1"/>
    <row r="31" spans="1:12" ht="20" customHeight="1"/>
    <row r="32" spans="1:12" ht="20" customHeight="1"/>
    <row r="95" spans="1:12">
      <c r="A95" s="3"/>
      <c r="L95" s="4"/>
    </row>
    <row r="96" spans="1:12">
      <c r="A96" s="3"/>
      <c r="L96" s="4"/>
    </row>
    <row r="97" spans="1:12">
      <c r="A97" s="3"/>
      <c r="L97" s="4"/>
    </row>
    <row r="98" spans="1:12">
      <c r="A98" s="3"/>
      <c r="L98" s="4"/>
    </row>
    <row r="99" spans="1:12">
      <c r="A99" s="3"/>
      <c r="L99" s="4"/>
    </row>
    <row r="100" spans="1:12" ht="23" thickBot="1">
      <c r="A100" s="1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9"/>
    </row>
  </sheetData>
  <sheetProtection algorithmName="SHA-512" hashValue="6ngZpgPemvstkm81GemsftcGebWIz6zlqnLyheY6pLfY/rar1hmBFdjIHFMkLJf+ZpnzkrPRXjrEPj92ZyTbTA==" saltValue="MW5lyeAdqHSABEWkRpvR/w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2">
    <mergeCell ref="B20:K20"/>
    <mergeCell ref="B6:K6"/>
    <mergeCell ref="C18:K18"/>
    <mergeCell ref="A1:A4"/>
    <mergeCell ref="B9:K9"/>
    <mergeCell ref="B15:K15"/>
    <mergeCell ref="B1:J1"/>
    <mergeCell ref="C3:J3"/>
    <mergeCell ref="C2:J2"/>
    <mergeCell ref="C4:F4"/>
    <mergeCell ref="G4:H4"/>
    <mergeCell ref="I4:J4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Q41"/>
  <sheetViews>
    <sheetView zoomScaleNormal="100" workbookViewId="0">
      <selection activeCell="D8" sqref="D8"/>
    </sheetView>
  </sheetViews>
  <sheetFormatPr defaultColWidth="8.90625" defaultRowHeight="22.5"/>
  <cols>
    <col min="1" max="1" width="10.08984375" style="62" customWidth="1"/>
    <col min="2" max="2" width="17.54296875" style="62" customWidth="1"/>
    <col min="3" max="8" width="13" style="62" customWidth="1"/>
    <col min="9" max="10" width="16.6328125" style="62" customWidth="1"/>
    <col min="11" max="11" width="16.36328125" style="62" customWidth="1"/>
    <col min="12" max="12" width="13.08984375" style="62" customWidth="1"/>
    <col min="13" max="13" width="11.08984375" style="62" customWidth="1"/>
    <col min="14" max="16384" width="8.90625" style="62"/>
  </cols>
  <sheetData>
    <row r="1" spans="1:17" ht="34.75" customHeight="1">
      <c r="A1" s="118"/>
      <c r="B1" s="131" t="s">
        <v>0</v>
      </c>
      <c r="C1" s="132"/>
      <c r="D1" s="132"/>
      <c r="E1" s="132"/>
      <c r="F1" s="132"/>
      <c r="G1" s="132"/>
      <c r="H1" s="132"/>
      <c r="I1" s="132"/>
      <c r="J1" s="132"/>
      <c r="K1" s="133"/>
      <c r="L1" s="60" t="s">
        <v>42</v>
      </c>
      <c r="M1" s="61" t="str">
        <f>+ลักษณะกิจกรรม!L1</f>
        <v>LESS-WM-01</v>
      </c>
    </row>
    <row r="2" spans="1:17" ht="25.75" customHeight="1">
      <c r="A2" s="119"/>
      <c r="B2" s="63" t="s">
        <v>5</v>
      </c>
      <c r="C2" s="134" t="str">
        <f>+ลักษณะกิจกรรม!C2</f>
        <v>การคัดแยกขยะเพื่อการรีไซเคิล</v>
      </c>
      <c r="D2" s="135"/>
      <c r="E2" s="135"/>
      <c r="F2" s="135"/>
      <c r="G2" s="135"/>
      <c r="H2" s="135"/>
      <c r="I2" s="135"/>
      <c r="J2" s="135"/>
      <c r="K2" s="136"/>
      <c r="L2" s="60" t="s">
        <v>43</v>
      </c>
      <c r="M2" s="64">
        <f>+ลักษณะกิจกรรม!L2</f>
        <v>6</v>
      </c>
    </row>
    <row r="3" spans="1:17" ht="25.75" customHeight="1">
      <c r="A3" s="119"/>
      <c r="B3" s="60" t="s">
        <v>3</v>
      </c>
      <c r="C3" s="106" t="str">
        <f>+ลักษณะกิจกรรม!C3</f>
        <v>กรอกข้อมูล</v>
      </c>
      <c r="D3" s="107"/>
      <c r="E3" s="107"/>
      <c r="F3" s="107"/>
      <c r="G3" s="107"/>
      <c r="H3" s="107"/>
      <c r="I3" s="107"/>
      <c r="J3" s="107"/>
      <c r="K3" s="108"/>
      <c r="L3" s="60" t="s">
        <v>1</v>
      </c>
      <c r="M3" s="64">
        <v>2</v>
      </c>
    </row>
    <row r="4" spans="1:17" ht="25.75" customHeight="1">
      <c r="A4" s="120"/>
      <c r="B4" s="60" t="s">
        <v>4</v>
      </c>
      <c r="C4" s="112" t="str">
        <f>+ลักษณะกิจกรรม!C4</f>
        <v>กรอกข้อมูล</v>
      </c>
      <c r="D4" s="113"/>
      <c r="E4" s="113"/>
      <c r="F4" s="113"/>
      <c r="G4" s="121" t="s">
        <v>15</v>
      </c>
      <c r="H4" s="122"/>
      <c r="I4" s="128" t="str">
        <f>+ลักษณะกิจกรรม!I4</f>
        <v>กรอกข้อมูล</v>
      </c>
      <c r="J4" s="116"/>
      <c r="K4" s="117"/>
      <c r="L4" s="60" t="s">
        <v>2</v>
      </c>
      <c r="M4" s="38">
        <f>+ลักษณะกิจกรรม!L4</f>
        <v>242872</v>
      </c>
    </row>
    <row r="5" spans="1:17" ht="25.75" customHeight="1" thickBot="1">
      <c r="A5" s="65"/>
      <c r="B5" s="66"/>
      <c r="C5" s="27"/>
      <c r="D5" s="27"/>
      <c r="E5" s="27"/>
      <c r="F5" s="27"/>
      <c r="G5" s="67"/>
      <c r="H5" s="67"/>
      <c r="I5" s="28"/>
      <c r="J5" s="28"/>
      <c r="K5" s="28"/>
      <c r="L5" s="66"/>
      <c r="M5" s="68"/>
    </row>
    <row r="6" spans="1:17" ht="25.75" customHeight="1" thickBot="1">
      <c r="A6" s="69"/>
      <c r="B6" s="137" t="s">
        <v>71</v>
      </c>
      <c r="C6" s="138"/>
      <c r="D6" s="138"/>
      <c r="E6" s="138"/>
      <c r="F6" s="138"/>
      <c r="G6" s="138"/>
      <c r="H6" s="138"/>
      <c r="I6" s="138"/>
      <c r="J6" s="138"/>
      <c r="K6" s="139"/>
      <c r="L6" s="66"/>
      <c r="M6" s="70"/>
    </row>
    <row r="7" spans="1:17" ht="25.75" customHeight="1">
      <c r="A7" s="69"/>
      <c r="B7" s="123" t="s">
        <v>8</v>
      </c>
      <c r="C7" s="127" t="s">
        <v>29</v>
      </c>
      <c r="D7" s="127"/>
      <c r="E7" s="127"/>
      <c r="F7" s="127"/>
      <c r="G7" s="127"/>
      <c r="H7" s="127"/>
      <c r="I7" s="125" t="s">
        <v>51</v>
      </c>
      <c r="J7" s="125" t="s">
        <v>52</v>
      </c>
      <c r="K7" s="129" t="s">
        <v>53</v>
      </c>
      <c r="L7" s="66"/>
      <c r="M7" s="70"/>
    </row>
    <row r="8" spans="1:17" ht="130.25" customHeight="1">
      <c r="A8" s="69"/>
      <c r="B8" s="124"/>
      <c r="C8" s="71" t="s">
        <v>24</v>
      </c>
      <c r="D8" s="71" t="s">
        <v>25</v>
      </c>
      <c r="E8" s="71" t="s">
        <v>58</v>
      </c>
      <c r="F8" s="71" t="s">
        <v>26</v>
      </c>
      <c r="G8" s="71" t="s">
        <v>27</v>
      </c>
      <c r="H8" s="71" t="s">
        <v>28</v>
      </c>
      <c r="I8" s="126"/>
      <c r="J8" s="126"/>
      <c r="K8" s="130"/>
      <c r="L8" s="66"/>
      <c r="M8" s="70"/>
    </row>
    <row r="9" spans="1:17" ht="25.75" customHeight="1">
      <c r="A9" s="69"/>
      <c r="B9" s="72">
        <v>1</v>
      </c>
      <c r="C9" s="85">
        <v>100</v>
      </c>
      <c r="D9" s="85">
        <v>100</v>
      </c>
      <c r="E9" s="85">
        <v>100</v>
      </c>
      <c r="F9" s="85">
        <v>100</v>
      </c>
      <c r="G9" s="85">
        <v>100</v>
      </c>
      <c r="H9" s="85">
        <v>100</v>
      </c>
      <c r="I9" s="77">
        <f>+($C9*(อ้างอิง!$G$8+อ้างอิง!$G$9))+(ข้อมูลกิจกรรม!$D9*อ้างอิง!$G$10)+(ข้อมูลกิจกรรม!$E9*อ้างอิง!$G$11)+(ข้อมูลกิจกรรม!F9*อ้างอิง!$G$12)+(G9*อ้างอิง!$G$13)+(ข้อมูลกิจกรรม!$H9*อ้างอิง!$G$14)</f>
        <v>2233.0545999999999</v>
      </c>
      <c r="J9" s="77">
        <v>0</v>
      </c>
      <c r="K9" s="78">
        <f>+I9-J9</f>
        <v>2233.0545999999999</v>
      </c>
      <c r="L9" s="66"/>
      <c r="M9" s="70"/>
    </row>
    <row r="10" spans="1:17" ht="25.75" customHeight="1">
      <c r="A10" s="69"/>
      <c r="B10" s="72">
        <v>2</v>
      </c>
      <c r="C10" s="85"/>
      <c r="D10" s="85"/>
      <c r="E10" s="85"/>
      <c r="F10" s="85"/>
      <c r="G10" s="85"/>
      <c r="H10" s="85"/>
      <c r="I10" s="77">
        <f>+($C10*(อ้างอิง!$G$8+อ้างอิง!$G$9))+(ข้อมูลกิจกรรม!$D10*อ้างอิง!$G$10)+(ข้อมูลกิจกรรม!$E10*อ้างอิง!$G$11)+(ข้อมูลกิจกรรม!F10*อ้างอิง!$G$12)+(G10*อ้างอิง!$G$13)+(ข้อมูลกิจกรรม!$H10*อ้างอิง!$G$14)</f>
        <v>0</v>
      </c>
      <c r="J10" s="77">
        <v>0</v>
      </c>
      <c r="K10" s="78">
        <f t="shared" ref="K10:K38" si="0">+I10-J10</f>
        <v>0</v>
      </c>
      <c r="L10" s="66"/>
      <c r="M10" s="70"/>
      <c r="Q10" s="62" t="s">
        <v>63</v>
      </c>
    </row>
    <row r="11" spans="1:17" ht="25.75" customHeight="1">
      <c r="A11" s="69"/>
      <c r="B11" s="72">
        <v>3</v>
      </c>
      <c r="C11" s="85"/>
      <c r="D11" s="85"/>
      <c r="E11" s="85"/>
      <c r="F11" s="85"/>
      <c r="G11" s="85"/>
      <c r="H11" s="85"/>
      <c r="I11" s="77">
        <f>+($C11*(อ้างอิง!$G$8+อ้างอิง!$G$9))+(ข้อมูลกิจกรรม!$D11*อ้างอิง!$G$10)+(ข้อมูลกิจกรรม!$E11*อ้างอิง!$G$11)+(ข้อมูลกิจกรรม!F11*อ้างอิง!$G$12)+(G11*อ้างอิง!$G$13)+(ข้อมูลกิจกรรม!$H11*อ้างอิง!$G$14)</f>
        <v>0</v>
      </c>
      <c r="J11" s="77">
        <v>0</v>
      </c>
      <c r="K11" s="78">
        <f t="shared" si="0"/>
        <v>0</v>
      </c>
      <c r="L11" s="66"/>
      <c r="M11" s="70"/>
    </row>
    <row r="12" spans="1:17" ht="25.75" customHeight="1">
      <c r="A12" s="69"/>
      <c r="B12" s="72">
        <v>4</v>
      </c>
      <c r="C12" s="85"/>
      <c r="D12" s="85"/>
      <c r="E12" s="85"/>
      <c r="F12" s="85"/>
      <c r="G12" s="85"/>
      <c r="H12" s="85"/>
      <c r="I12" s="77">
        <f>+($C12*(อ้างอิง!$G$8+อ้างอิง!$G$9))+(ข้อมูลกิจกรรม!$D12*อ้างอิง!$G$10)+(ข้อมูลกิจกรรม!$E12*อ้างอิง!$G$11)+(ข้อมูลกิจกรรม!F12*อ้างอิง!$G$12)+(G12*อ้างอิง!$G$13)+(ข้อมูลกิจกรรม!$H12*อ้างอิง!$G$14)</f>
        <v>0</v>
      </c>
      <c r="J12" s="77">
        <v>0</v>
      </c>
      <c r="K12" s="78">
        <f t="shared" si="0"/>
        <v>0</v>
      </c>
      <c r="L12" s="66"/>
      <c r="M12" s="70"/>
    </row>
    <row r="13" spans="1:17" ht="25.75" customHeight="1">
      <c r="A13" s="69"/>
      <c r="B13" s="72">
        <v>5</v>
      </c>
      <c r="C13" s="85"/>
      <c r="D13" s="85"/>
      <c r="E13" s="85"/>
      <c r="F13" s="85"/>
      <c r="G13" s="85"/>
      <c r="H13" s="85"/>
      <c r="I13" s="77">
        <f>+($C13*(อ้างอิง!$G$8+อ้างอิง!$G$9))+(ข้อมูลกิจกรรม!$D13*อ้างอิง!$G$10)+(ข้อมูลกิจกรรม!$E13*อ้างอิง!$G$11)+(ข้อมูลกิจกรรม!F13*อ้างอิง!$G$12)+(G13*อ้างอิง!$G$13)+(ข้อมูลกิจกรรม!$H13*อ้างอิง!$G$14)</f>
        <v>0</v>
      </c>
      <c r="J13" s="77">
        <v>0</v>
      </c>
      <c r="K13" s="78">
        <f t="shared" si="0"/>
        <v>0</v>
      </c>
      <c r="L13" s="66"/>
      <c r="M13" s="70"/>
    </row>
    <row r="14" spans="1:17" ht="25.75" customHeight="1">
      <c r="A14" s="69"/>
      <c r="B14" s="72">
        <v>6</v>
      </c>
      <c r="C14" s="85"/>
      <c r="D14" s="85"/>
      <c r="E14" s="85"/>
      <c r="F14" s="85"/>
      <c r="G14" s="85"/>
      <c r="H14" s="85"/>
      <c r="I14" s="77">
        <f>+($C14*(อ้างอิง!$G$8+อ้างอิง!$G$9))+(ข้อมูลกิจกรรม!$D14*อ้างอิง!$G$10)+(ข้อมูลกิจกรรม!$E14*อ้างอิง!$G$11)+(ข้อมูลกิจกรรม!F14*อ้างอิง!$G$12)+(G14*อ้างอิง!$G$13)+(ข้อมูลกิจกรรม!$H14*อ้างอิง!$G$14)</f>
        <v>0</v>
      </c>
      <c r="J14" s="77">
        <v>0</v>
      </c>
      <c r="K14" s="78">
        <f t="shared" si="0"/>
        <v>0</v>
      </c>
      <c r="L14" s="66"/>
      <c r="M14" s="70"/>
    </row>
    <row r="15" spans="1:17" ht="25.75" customHeight="1">
      <c r="A15" s="69"/>
      <c r="B15" s="72"/>
      <c r="C15" s="85"/>
      <c r="D15" s="85"/>
      <c r="E15" s="85"/>
      <c r="F15" s="85"/>
      <c r="G15" s="85"/>
      <c r="H15" s="85"/>
      <c r="I15" s="77">
        <f>+($C15*(อ้างอิง!$G$8+อ้างอิง!$G$9))+(ข้อมูลกิจกรรม!$D15*อ้างอิง!$G$10)+(ข้อมูลกิจกรรม!$E15*อ้างอิง!$G$11)+(ข้อมูลกิจกรรม!F15*อ้างอิง!$G$12)+(G15*อ้างอิง!$G$13)+(ข้อมูลกิจกรรม!$H15*อ้างอิง!$G$14)</f>
        <v>0</v>
      </c>
      <c r="J15" s="77">
        <v>0</v>
      </c>
      <c r="K15" s="78">
        <f t="shared" si="0"/>
        <v>0</v>
      </c>
      <c r="L15" s="66"/>
      <c r="M15" s="70"/>
    </row>
    <row r="16" spans="1:17" ht="25.75" customHeight="1">
      <c r="A16" s="69"/>
      <c r="B16" s="72"/>
      <c r="C16" s="85"/>
      <c r="D16" s="85"/>
      <c r="E16" s="85"/>
      <c r="F16" s="85"/>
      <c r="G16" s="85"/>
      <c r="H16" s="85"/>
      <c r="I16" s="77">
        <f>+($C16*(อ้างอิง!$G$8+อ้างอิง!$G$9))+(ข้อมูลกิจกรรม!$D16*อ้างอิง!$G$10)+(ข้อมูลกิจกรรม!$E16*อ้างอิง!$G$11)+(ข้อมูลกิจกรรม!F16*อ้างอิง!$G$12)+(G16*อ้างอิง!$G$13)+(ข้อมูลกิจกรรม!$H16*อ้างอิง!$G$14)</f>
        <v>0</v>
      </c>
      <c r="J16" s="77">
        <v>0</v>
      </c>
      <c r="K16" s="78">
        <f t="shared" si="0"/>
        <v>0</v>
      </c>
      <c r="L16" s="66"/>
      <c r="M16" s="70"/>
    </row>
    <row r="17" spans="1:13" ht="25.75" customHeight="1">
      <c r="A17" s="69"/>
      <c r="B17" s="72"/>
      <c r="C17" s="85"/>
      <c r="D17" s="85"/>
      <c r="E17" s="85"/>
      <c r="F17" s="85"/>
      <c r="G17" s="85"/>
      <c r="H17" s="85"/>
      <c r="I17" s="77">
        <f>+($C17*(อ้างอิง!$G$8+อ้างอิง!$G$9))+(ข้อมูลกิจกรรม!$D17*อ้างอิง!$G$10)+(ข้อมูลกิจกรรม!$E17*อ้างอิง!$G$11)+(ข้อมูลกิจกรรม!F17*อ้างอิง!$G$12)+(G17*อ้างอิง!$G$13)+(ข้อมูลกิจกรรม!$H17*อ้างอิง!$G$14)</f>
        <v>0</v>
      </c>
      <c r="J17" s="77">
        <v>0</v>
      </c>
      <c r="K17" s="78">
        <f t="shared" si="0"/>
        <v>0</v>
      </c>
      <c r="L17" s="66"/>
      <c r="M17" s="70"/>
    </row>
    <row r="18" spans="1:13" ht="25.75" customHeight="1">
      <c r="A18" s="69"/>
      <c r="B18" s="72"/>
      <c r="C18" s="85"/>
      <c r="D18" s="85"/>
      <c r="E18" s="85"/>
      <c r="F18" s="85"/>
      <c r="G18" s="85"/>
      <c r="H18" s="85"/>
      <c r="I18" s="77">
        <f>+($C18*(อ้างอิง!$G$8+อ้างอิง!$G$9))+(ข้อมูลกิจกรรม!$D18*อ้างอิง!$G$10)+(ข้อมูลกิจกรรม!$E18*อ้างอิง!$G$11)+(ข้อมูลกิจกรรม!F18*อ้างอิง!$G$12)+(G18*อ้างอิง!$G$13)+(ข้อมูลกิจกรรม!$H18*อ้างอิง!$G$14)</f>
        <v>0</v>
      </c>
      <c r="J18" s="77">
        <v>0</v>
      </c>
      <c r="K18" s="78">
        <f t="shared" si="0"/>
        <v>0</v>
      </c>
      <c r="L18" s="66"/>
      <c r="M18" s="70"/>
    </row>
    <row r="19" spans="1:13" ht="25.75" customHeight="1">
      <c r="A19" s="69"/>
      <c r="B19" s="72"/>
      <c r="C19" s="85"/>
      <c r="D19" s="85"/>
      <c r="E19" s="85"/>
      <c r="F19" s="85"/>
      <c r="G19" s="85"/>
      <c r="H19" s="85"/>
      <c r="I19" s="77">
        <f>+($C19*(อ้างอิง!$G$8+อ้างอิง!$G$9))+(ข้อมูลกิจกรรม!$D19*อ้างอิง!$G$10)+(ข้อมูลกิจกรรม!$E19*อ้างอิง!$G$11)+(ข้อมูลกิจกรรม!F19*อ้างอิง!$G$12)+(G19*อ้างอิง!$G$13)+(ข้อมูลกิจกรรม!$H19*อ้างอิง!$G$14)</f>
        <v>0</v>
      </c>
      <c r="J19" s="77">
        <v>0</v>
      </c>
      <c r="K19" s="78">
        <f t="shared" si="0"/>
        <v>0</v>
      </c>
      <c r="L19" s="66"/>
      <c r="M19" s="70"/>
    </row>
    <row r="20" spans="1:13" ht="25.75" customHeight="1">
      <c r="A20" s="69"/>
      <c r="B20" s="72"/>
      <c r="C20" s="85"/>
      <c r="D20" s="85"/>
      <c r="E20" s="85"/>
      <c r="F20" s="85"/>
      <c r="G20" s="85"/>
      <c r="H20" s="85"/>
      <c r="I20" s="77">
        <f>+($C20*(อ้างอิง!$G$8+อ้างอิง!$G$9))+(ข้อมูลกิจกรรม!$D20*อ้างอิง!$G$10)+(ข้อมูลกิจกรรม!$E20*อ้างอิง!$G$11)+(ข้อมูลกิจกรรม!F20*อ้างอิง!$G$12)+(G20*อ้างอิง!$G$13)+(ข้อมูลกิจกรรม!$H20*อ้างอิง!$G$14)</f>
        <v>0</v>
      </c>
      <c r="J20" s="77">
        <v>0</v>
      </c>
      <c r="K20" s="78">
        <f t="shared" si="0"/>
        <v>0</v>
      </c>
      <c r="L20" s="66"/>
      <c r="M20" s="70"/>
    </row>
    <row r="21" spans="1:13" ht="25.75" customHeight="1">
      <c r="A21" s="69"/>
      <c r="B21" s="72"/>
      <c r="C21" s="85"/>
      <c r="D21" s="85"/>
      <c r="E21" s="85"/>
      <c r="F21" s="85"/>
      <c r="G21" s="85"/>
      <c r="H21" s="85"/>
      <c r="I21" s="77">
        <f>+($C21*(อ้างอิง!$G$8+อ้างอิง!$G$9))+(ข้อมูลกิจกรรม!$D21*อ้างอิง!$G$10)+(ข้อมูลกิจกรรม!$E21*อ้างอิง!$G$11)+(ข้อมูลกิจกรรม!F21*อ้างอิง!$G$12)+(G21*อ้างอิง!$G$13)+(ข้อมูลกิจกรรม!$H21*อ้างอิง!$G$14)</f>
        <v>0</v>
      </c>
      <c r="J21" s="77">
        <v>0</v>
      </c>
      <c r="K21" s="78">
        <f t="shared" si="0"/>
        <v>0</v>
      </c>
      <c r="L21" s="66"/>
      <c r="M21" s="70"/>
    </row>
    <row r="22" spans="1:13" ht="25.75" customHeight="1">
      <c r="A22" s="69"/>
      <c r="B22" s="72"/>
      <c r="C22" s="85"/>
      <c r="D22" s="85"/>
      <c r="E22" s="85"/>
      <c r="F22" s="85"/>
      <c r="G22" s="85"/>
      <c r="H22" s="85"/>
      <c r="I22" s="77">
        <f>+($C22*(อ้างอิง!$G$8+อ้างอิง!$G$9))+(ข้อมูลกิจกรรม!$D22*อ้างอิง!$G$10)+(ข้อมูลกิจกรรม!$E22*อ้างอิง!$G$11)+(ข้อมูลกิจกรรม!F22*อ้างอิง!$G$12)+(G22*อ้างอิง!$G$13)+(ข้อมูลกิจกรรม!$H22*อ้างอิง!$G$14)</f>
        <v>0</v>
      </c>
      <c r="J22" s="77">
        <v>0</v>
      </c>
      <c r="K22" s="78">
        <f t="shared" si="0"/>
        <v>0</v>
      </c>
      <c r="L22" s="66"/>
      <c r="M22" s="70"/>
    </row>
    <row r="23" spans="1:13" ht="25.75" customHeight="1">
      <c r="A23" s="69"/>
      <c r="B23" s="72"/>
      <c r="C23" s="85"/>
      <c r="D23" s="85"/>
      <c r="E23" s="85"/>
      <c r="F23" s="85"/>
      <c r="G23" s="85"/>
      <c r="H23" s="85"/>
      <c r="I23" s="77">
        <f>+($C23*(อ้างอิง!$G$8+อ้างอิง!$G$9))+(ข้อมูลกิจกรรม!$D23*อ้างอิง!$G$10)+(ข้อมูลกิจกรรม!$E23*อ้างอิง!$G$11)+(ข้อมูลกิจกรรม!F23*อ้างอิง!$G$12)+(G23*อ้างอิง!$G$13)+(ข้อมูลกิจกรรม!$H23*อ้างอิง!$G$14)</f>
        <v>0</v>
      </c>
      <c r="J23" s="77">
        <v>0</v>
      </c>
      <c r="K23" s="78">
        <f t="shared" si="0"/>
        <v>0</v>
      </c>
      <c r="L23" s="66"/>
      <c r="M23" s="70"/>
    </row>
    <row r="24" spans="1:13" ht="25.75" customHeight="1">
      <c r="A24" s="69"/>
      <c r="B24" s="72"/>
      <c r="C24" s="85"/>
      <c r="D24" s="85"/>
      <c r="E24" s="85"/>
      <c r="F24" s="85"/>
      <c r="G24" s="85"/>
      <c r="H24" s="85"/>
      <c r="I24" s="77">
        <f>+($C24*(อ้างอิง!$G$8+อ้างอิง!$G$9))+(ข้อมูลกิจกรรม!$D24*อ้างอิง!$G$10)+(ข้อมูลกิจกรรม!$E24*อ้างอิง!$G$11)+(ข้อมูลกิจกรรม!F24*อ้างอิง!$G$12)+(G24*อ้างอิง!$G$13)+(ข้อมูลกิจกรรม!$H24*อ้างอิง!$G$14)</f>
        <v>0</v>
      </c>
      <c r="J24" s="77">
        <v>0</v>
      </c>
      <c r="K24" s="78">
        <f t="shared" si="0"/>
        <v>0</v>
      </c>
      <c r="L24" s="66"/>
      <c r="M24" s="70"/>
    </row>
    <row r="25" spans="1:13" ht="25.75" customHeight="1">
      <c r="A25" s="69"/>
      <c r="B25" s="72"/>
      <c r="C25" s="85"/>
      <c r="D25" s="85"/>
      <c r="E25" s="85"/>
      <c r="F25" s="85"/>
      <c r="G25" s="85"/>
      <c r="H25" s="85"/>
      <c r="I25" s="77">
        <f>+($C25*(อ้างอิง!$G$8+อ้างอิง!$G$9))+(ข้อมูลกิจกรรม!$D25*อ้างอิง!$G$10)+(ข้อมูลกิจกรรม!$E25*อ้างอิง!$G$11)+(ข้อมูลกิจกรรม!F25*อ้างอิง!$G$12)+(G25*อ้างอิง!$G$13)+(ข้อมูลกิจกรรม!$H25*อ้างอิง!$G$14)</f>
        <v>0</v>
      </c>
      <c r="J25" s="77">
        <v>0</v>
      </c>
      <c r="K25" s="78">
        <f t="shared" si="0"/>
        <v>0</v>
      </c>
      <c r="L25" s="66"/>
      <c r="M25" s="70"/>
    </row>
    <row r="26" spans="1:13" ht="25.75" customHeight="1">
      <c r="A26" s="69"/>
      <c r="B26" s="72"/>
      <c r="C26" s="85"/>
      <c r="D26" s="85"/>
      <c r="E26" s="85"/>
      <c r="F26" s="85"/>
      <c r="G26" s="85"/>
      <c r="H26" s="85"/>
      <c r="I26" s="77">
        <f>+($C26*(อ้างอิง!$G$8+อ้างอิง!$G$9))+(ข้อมูลกิจกรรม!$D26*อ้างอิง!$G$10)+(ข้อมูลกิจกรรม!$E26*อ้างอิง!$G$11)+(ข้อมูลกิจกรรม!F26*อ้างอิง!$G$12)+(G26*อ้างอิง!$G$13)+(ข้อมูลกิจกรรม!$H26*อ้างอิง!$G$14)</f>
        <v>0</v>
      </c>
      <c r="J26" s="77">
        <v>0</v>
      </c>
      <c r="K26" s="78">
        <f t="shared" si="0"/>
        <v>0</v>
      </c>
      <c r="L26" s="66"/>
      <c r="M26" s="70"/>
    </row>
    <row r="27" spans="1:13" ht="25.75" customHeight="1">
      <c r="A27" s="69"/>
      <c r="B27" s="72"/>
      <c r="C27" s="85"/>
      <c r="D27" s="85"/>
      <c r="E27" s="85"/>
      <c r="F27" s="85"/>
      <c r="G27" s="85"/>
      <c r="H27" s="85"/>
      <c r="I27" s="77">
        <f>+($C27*(อ้างอิง!$G$8+อ้างอิง!$G$9))+(ข้อมูลกิจกรรม!$D27*อ้างอิง!$G$10)+(ข้อมูลกิจกรรม!$E27*อ้างอิง!$G$11)+(ข้อมูลกิจกรรม!F27*อ้างอิง!$G$12)+(G27*อ้างอิง!$G$13)+(ข้อมูลกิจกรรม!$H27*อ้างอิง!$G$14)</f>
        <v>0</v>
      </c>
      <c r="J27" s="77">
        <v>0</v>
      </c>
      <c r="K27" s="78">
        <f t="shared" si="0"/>
        <v>0</v>
      </c>
      <c r="L27" s="66"/>
      <c r="M27" s="70"/>
    </row>
    <row r="28" spans="1:13" ht="25.75" customHeight="1">
      <c r="A28" s="69"/>
      <c r="B28" s="72"/>
      <c r="C28" s="85"/>
      <c r="D28" s="85"/>
      <c r="E28" s="85"/>
      <c r="F28" s="85"/>
      <c r="G28" s="85"/>
      <c r="H28" s="85"/>
      <c r="I28" s="77">
        <f>+($C28*(อ้างอิง!$G$8+อ้างอิง!$G$9))+(ข้อมูลกิจกรรม!$D28*อ้างอิง!$G$10)+(ข้อมูลกิจกรรม!$E28*อ้างอิง!$G$11)+(ข้อมูลกิจกรรม!F28*อ้างอิง!$G$12)+(G28*อ้างอิง!$G$13)+(ข้อมูลกิจกรรม!$H28*อ้างอิง!$G$14)</f>
        <v>0</v>
      </c>
      <c r="J28" s="77">
        <v>0</v>
      </c>
      <c r="K28" s="78">
        <f t="shared" si="0"/>
        <v>0</v>
      </c>
      <c r="L28" s="66"/>
      <c r="M28" s="70"/>
    </row>
    <row r="29" spans="1:13" ht="25.75" customHeight="1">
      <c r="A29" s="69"/>
      <c r="B29" s="72"/>
      <c r="C29" s="85"/>
      <c r="D29" s="85"/>
      <c r="E29" s="85"/>
      <c r="F29" s="85"/>
      <c r="G29" s="85"/>
      <c r="H29" s="85"/>
      <c r="I29" s="77">
        <f>+($C29*(อ้างอิง!$G$8+อ้างอิง!$G$9))+(ข้อมูลกิจกรรม!$D29*อ้างอิง!$G$10)+(ข้อมูลกิจกรรม!$E29*อ้างอิง!$G$11)+(ข้อมูลกิจกรรม!F29*อ้างอิง!$G$12)+(G29*อ้างอิง!$G$13)+(ข้อมูลกิจกรรม!$H29*อ้างอิง!$G$14)</f>
        <v>0</v>
      </c>
      <c r="J29" s="77">
        <v>0</v>
      </c>
      <c r="K29" s="78">
        <f t="shared" si="0"/>
        <v>0</v>
      </c>
      <c r="L29" s="66"/>
      <c r="M29" s="70"/>
    </row>
    <row r="30" spans="1:13" ht="25.75" customHeight="1">
      <c r="A30" s="69"/>
      <c r="B30" s="72"/>
      <c r="C30" s="85"/>
      <c r="D30" s="85"/>
      <c r="E30" s="85"/>
      <c r="F30" s="85"/>
      <c r="G30" s="85"/>
      <c r="H30" s="85"/>
      <c r="I30" s="77">
        <f>+($C30*(อ้างอิง!$G$8+อ้างอิง!$G$9))+(ข้อมูลกิจกรรม!$D30*อ้างอิง!$G$10)+(ข้อมูลกิจกรรม!$E30*อ้างอิง!$G$11)+(ข้อมูลกิจกรรม!F30*อ้างอิง!$G$12)+(G30*อ้างอิง!$G$13)+(ข้อมูลกิจกรรม!$H30*อ้างอิง!$G$14)</f>
        <v>0</v>
      </c>
      <c r="J30" s="77">
        <v>0</v>
      </c>
      <c r="K30" s="78">
        <f t="shared" si="0"/>
        <v>0</v>
      </c>
      <c r="L30" s="66"/>
      <c r="M30" s="70"/>
    </row>
    <row r="31" spans="1:13" ht="25.75" customHeight="1">
      <c r="A31" s="69"/>
      <c r="B31" s="72"/>
      <c r="C31" s="85"/>
      <c r="D31" s="85"/>
      <c r="E31" s="85"/>
      <c r="F31" s="85"/>
      <c r="G31" s="85"/>
      <c r="H31" s="85"/>
      <c r="I31" s="77">
        <f>+($C31*(อ้างอิง!$G$8+อ้างอิง!$G$9))+(ข้อมูลกิจกรรม!$D31*อ้างอิง!$G$10)+(ข้อมูลกิจกรรม!$E31*อ้างอิง!$G$11)+(ข้อมูลกิจกรรม!F31*อ้างอิง!$G$12)+(G31*อ้างอิง!$G$13)+(ข้อมูลกิจกรรม!$H31*อ้างอิง!$G$14)</f>
        <v>0</v>
      </c>
      <c r="J31" s="77">
        <v>0</v>
      </c>
      <c r="K31" s="78">
        <f t="shared" si="0"/>
        <v>0</v>
      </c>
      <c r="L31" s="66"/>
      <c r="M31" s="70"/>
    </row>
    <row r="32" spans="1:13" ht="25.75" customHeight="1">
      <c r="A32" s="69"/>
      <c r="B32" s="72"/>
      <c r="C32" s="85"/>
      <c r="D32" s="85"/>
      <c r="E32" s="85"/>
      <c r="F32" s="85"/>
      <c r="G32" s="85"/>
      <c r="H32" s="85"/>
      <c r="I32" s="77">
        <f>+($C32*(อ้างอิง!$G$8+อ้างอิง!$G$9))+(ข้อมูลกิจกรรม!$D32*อ้างอิง!$G$10)+(ข้อมูลกิจกรรม!$E32*อ้างอิง!$G$11)+(ข้อมูลกิจกรรม!F32*อ้างอิง!$G$12)+(G32*อ้างอิง!$G$13)+(ข้อมูลกิจกรรม!$H32*อ้างอิง!$G$14)</f>
        <v>0</v>
      </c>
      <c r="J32" s="77">
        <v>0</v>
      </c>
      <c r="K32" s="78">
        <f t="shared" si="0"/>
        <v>0</v>
      </c>
      <c r="L32" s="66"/>
      <c r="M32" s="70"/>
    </row>
    <row r="33" spans="1:13" ht="25.75" customHeight="1">
      <c r="A33" s="69"/>
      <c r="B33" s="72"/>
      <c r="C33" s="85"/>
      <c r="D33" s="85"/>
      <c r="E33" s="85"/>
      <c r="F33" s="85"/>
      <c r="G33" s="85"/>
      <c r="H33" s="85"/>
      <c r="I33" s="77">
        <f>+($C33*(อ้างอิง!$G$8+อ้างอิง!$G$9))+(ข้อมูลกิจกรรม!$D33*อ้างอิง!$G$10)+(ข้อมูลกิจกรรม!$E33*อ้างอิง!$G$11)+(ข้อมูลกิจกรรม!F33*อ้างอิง!$G$12)+(G33*อ้างอิง!$G$13)+(ข้อมูลกิจกรรม!$H33*อ้างอิง!$G$14)</f>
        <v>0</v>
      </c>
      <c r="J33" s="77">
        <v>0</v>
      </c>
      <c r="K33" s="78">
        <f t="shared" si="0"/>
        <v>0</v>
      </c>
      <c r="L33" s="66"/>
      <c r="M33" s="70"/>
    </row>
    <row r="34" spans="1:13" ht="25.75" customHeight="1">
      <c r="A34" s="69"/>
      <c r="B34" s="72"/>
      <c r="C34" s="85"/>
      <c r="D34" s="85"/>
      <c r="E34" s="85"/>
      <c r="F34" s="85"/>
      <c r="G34" s="85"/>
      <c r="H34" s="85"/>
      <c r="I34" s="77">
        <f>+($C34*(อ้างอิง!$G$8+อ้างอิง!$G$9))+(ข้อมูลกิจกรรม!$D34*อ้างอิง!$G$10)+(ข้อมูลกิจกรรม!$E34*อ้างอิง!$G$11)+(ข้อมูลกิจกรรม!F34*อ้างอิง!$G$12)+(G34*อ้างอิง!$G$13)+(ข้อมูลกิจกรรม!$H34*อ้างอิง!$G$14)</f>
        <v>0</v>
      </c>
      <c r="J34" s="77">
        <v>0</v>
      </c>
      <c r="K34" s="78">
        <f t="shared" si="0"/>
        <v>0</v>
      </c>
      <c r="L34" s="66"/>
      <c r="M34" s="70"/>
    </row>
    <row r="35" spans="1:13" ht="25.75" customHeight="1">
      <c r="A35" s="69"/>
      <c r="B35" s="72"/>
      <c r="C35" s="85"/>
      <c r="D35" s="85"/>
      <c r="E35" s="85"/>
      <c r="F35" s="85"/>
      <c r="G35" s="85"/>
      <c r="H35" s="85"/>
      <c r="I35" s="77">
        <f>+($C35*(อ้างอิง!$G$8+อ้างอิง!$G$9))+(ข้อมูลกิจกรรม!$D35*อ้างอิง!$G$10)+(ข้อมูลกิจกรรม!$E35*อ้างอิง!$G$11)+(ข้อมูลกิจกรรม!F35*อ้างอิง!$G$12)+(G35*อ้างอิง!$G$13)+(ข้อมูลกิจกรรม!$H35*อ้างอิง!$G$14)</f>
        <v>0</v>
      </c>
      <c r="J35" s="77">
        <v>0</v>
      </c>
      <c r="K35" s="78">
        <f t="shared" si="0"/>
        <v>0</v>
      </c>
      <c r="L35" s="66"/>
      <c r="M35" s="70"/>
    </row>
    <row r="36" spans="1:13" ht="25.75" customHeight="1">
      <c r="A36" s="69"/>
      <c r="B36" s="72"/>
      <c r="C36" s="85"/>
      <c r="D36" s="85"/>
      <c r="E36" s="85"/>
      <c r="F36" s="85"/>
      <c r="G36" s="85"/>
      <c r="H36" s="85"/>
      <c r="I36" s="77">
        <f>+($C36*(อ้างอิง!$G$8+อ้างอิง!$G$9))+(ข้อมูลกิจกรรม!$D36*อ้างอิง!$G$10)+(ข้อมูลกิจกรรม!$E36*อ้างอิง!$G$11)+(ข้อมูลกิจกรรม!F36*อ้างอิง!$G$12)+(G36*อ้างอิง!$G$13)+(ข้อมูลกิจกรรม!$H36*อ้างอิง!$G$14)</f>
        <v>0</v>
      </c>
      <c r="J36" s="77">
        <v>0</v>
      </c>
      <c r="K36" s="78">
        <f t="shared" si="0"/>
        <v>0</v>
      </c>
      <c r="L36" s="66"/>
      <c r="M36" s="70"/>
    </row>
    <row r="37" spans="1:13" ht="25.75" customHeight="1">
      <c r="A37" s="69"/>
      <c r="B37" s="72"/>
      <c r="C37" s="85"/>
      <c r="D37" s="85"/>
      <c r="E37" s="85"/>
      <c r="F37" s="85"/>
      <c r="G37" s="85"/>
      <c r="H37" s="85"/>
      <c r="I37" s="77">
        <f>+($C37*(อ้างอิง!$G$8+อ้างอิง!$G$9))+(ข้อมูลกิจกรรม!$D37*อ้างอิง!$G$10)+(ข้อมูลกิจกรรม!$E37*อ้างอิง!$G$11)+(ข้อมูลกิจกรรม!F37*อ้างอิง!$G$12)+(G37*อ้างอิง!$G$13)+(ข้อมูลกิจกรรม!$H37*อ้างอิง!$G$14)</f>
        <v>0</v>
      </c>
      <c r="J37" s="77">
        <v>0</v>
      </c>
      <c r="K37" s="78">
        <f t="shared" si="0"/>
        <v>0</v>
      </c>
      <c r="L37" s="66"/>
      <c r="M37" s="70"/>
    </row>
    <row r="38" spans="1:13" ht="25.75" customHeight="1">
      <c r="A38" s="69"/>
      <c r="B38" s="72"/>
      <c r="C38" s="85"/>
      <c r="D38" s="85"/>
      <c r="E38" s="85"/>
      <c r="F38" s="85"/>
      <c r="G38" s="85"/>
      <c r="H38" s="85"/>
      <c r="I38" s="77">
        <f>+($C38*(อ้างอิง!$G$8+อ้างอิง!$G$9))+(ข้อมูลกิจกรรม!$D38*อ้างอิง!$G$10)+(ข้อมูลกิจกรรม!$E38*อ้างอิง!$G$11)+(ข้อมูลกิจกรรม!F38*อ้างอิง!$G$12)+(G38*อ้างอิง!$G$13)+(ข้อมูลกิจกรรม!$H38*อ้างอิง!$G$14)</f>
        <v>0</v>
      </c>
      <c r="J38" s="77">
        <v>0</v>
      </c>
      <c r="K38" s="78">
        <f t="shared" si="0"/>
        <v>0</v>
      </c>
      <c r="L38" s="66"/>
      <c r="M38" s="70"/>
    </row>
    <row r="39" spans="1:13" ht="25.75" customHeight="1" thickBot="1">
      <c r="A39" s="69"/>
      <c r="B39" s="73" t="s">
        <v>9</v>
      </c>
      <c r="C39" s="86">
        <f t="shared" ref="C39:I39" si="1">SUM(C9:C38)</f>
        <v>100</v>
      </c>
      <c r="D39" s="86">
        <f t="shared" si="1"/>
        <v>100</v>
      </c>
      <c r="E39" s="86">
        <f t="shared" si="1"/>
        <v>100</v>
      </c>
      <c r="F39" s="86">
        <f t="shared" si="1"/>
        <v>100</v>
      </c>
      <c r="G39" s="86">
        <f t="shared" si="1"/>
        <v>100</v>
      </c>
      <c r="H39" s="86">
        <f t="shared" si="1"/>
        <v>100</v>
      </c>
      <c r="I39" s="79">
        <f t="shared" si="1"/>
        <v>2233.0545999999999</v>
      </c>
      <c r="J39" s="80">
        <v>0</v>
      </c>
      <c r="K39" s="79">
        <f>ROUNDDOWN(SUM(K9:K38),0)</f>
        <v>2233</v>
      </c>
      <c r="L39" s="66"/>
      <c r="M39" s="70"/>
    </row>
    <row r="40" spans="1:13" ht="25.75" customHeight="1">
      <c r="A40" s="69"/>
      <c r="B40" s="67"/>
      <c r="L40" s="66"/>
      <c r="M40" s="70"/>
    </row>
    <row r="41" spans="1:13" ht="23" thickBot="1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6"/>
    </row>
  </sheetData>
  <sheetProtection algorithmName="SHA-512" hashValue="VH6+pOuvkNHF7cb7/ir+r5FMX/LQHr6zhxxgfD5uPiiYO+0wQlit/bQwe1GPFU9roYaNFCUVAHxnW6QbG2YeUw==" saltValue="71GxtFeFKBI5ohkM7UVe8Q==" spinCount="100000" sheet="1" objects="1" scenarios="1"/>
  <mergeCells count="13">
    <mergeCell ref="A1:A4"/>
    <mergeCell ref="C4:F4"/>
    <mergeCell ref="G4:H4"/>
    <mergeCell ref="B7:B8"/>
    <mergeCell ref="I7:I8"/>
    <mergeCell ref="C7:H7"/>
    <mergeCell ref="I4:K4"/>
    <mergeCell ref="K7:K8"/>
    <mergeCell ref="B1:K1"/>
    <mergeCell ref="C2:K2"/>
    <mergeCell ref="C3:K3"/>
    <mergeCell ref="B6:K6"/>
    <mergeCell ref="J7:J8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85"/>
  <sheetViews>
    <sheetView zoomScaleNormal="100" workbookViewId="0">
      <selection activeCell="M7" sqref="M7"/>
    </sheetView>
  </sheetViews>
  <sheetFormatPr defaultColWidth="8.90625" defaultRowHeight="22.5"/>
  <cols>
    <col min="1" max="1" width="10.08984375" style="2" customWidth="1"/>
    <col min="2" max="2" width="22.54296875" style="2" customWidth="1"/>
    <col min="3" max="9" width="8.90625" style="2"/>
    <col min="10" max="10" width="13.36328125" style="2" customWidth="1"/>
    <col min="11" max="11" width="10.36328125" style="2" customWidth="1"/>
    <col min="12" max="12" width="12.36328125" style="2" customWidth="1"/>
    <col min="13" max="16384" width="8.90625" style="2"/>
  </cols>
  <sheetData>
    <row r="1" spans="1:12" ht="34.75" customHeight="1">
      <c r="A1" s="96"/>
      <c r="B1" s="105" t="s">
        <v>0</v>
      </c>
      <c r="C1" s="105"/>
      <c r="D1" s="105"/>
      <c r="E1" s="105"/>
      <c r="F1" s="105"/>
      <c r="G1" s="105"/>
      <c r="H1" s="105"/>
      <c r="I1" s="105"/>
      <c r="J1" s="105"/>
      <c r="K1" s="40" t="s">
        <v>42</v>
      </c>
      <c r="L1" s="30" t="s">
        <v>44</v>
      </c>
    </row>
    <row r="2" spans="1:12" ht="25.75" customHeight="1">
      <c r="A2" s="97"/>
      <c r="B2" s="39" t="s">
        <v>5</v>
      </c>
      <c r="C2" s="109" t="s">
        <v>7</v>
      </c>
      <c r="D2" s="110"/>
      <c r="E2" s="110"/>
      <c r="F2" s="110"/>
      <c r="G2" s="110"/>
      <c r="H2" s="110"/>
      <c r="I2" s="110"/>
      <c r="J2" s="111"/>
      <c r="K2" s="40" t="s">
        <v>43</v>
      </c>
      <c r="L2" s="29">
        <f>ลักษณะกิจกรรม!$L$2</f>
        <v>6</v>
      </c>
    </row>
    <row r="3" spans="1:12" ht="25.75" customHeight="1">
      <c r="A3" s="97"/>
      <c r="B3" s="40" t="s">
        <v>3</v>
      </c>
      <c r="C3" s="106" t="str">
        <f>+ลักษณะกิจกรรม!C3</f>
        <v>กรอกข้อมูล</v>
      </c>
      <c r="D3" s="107"/>
      <c r="E3" s="107"/>
      <c r="F3" s="107"/>
      <c r="G3" s="107"/>
      <c r="H3" s="107"/>
      <c r="I3" s="107"/>
      <c r="J3" s="108"/>
      <c r="K3" s="40" t="s">
        <v>1</v>
      </c>
      <c r="L3" s="29">
        <v>3</v>
      </c>
    </row>
    <row r="4" spans="1:12" ht="25.75" customHeight="1">
      <c r="A4" s="98"/>
      <c r="B4" s="40" t="s">
        <v>4</v>
      </c>
      <c r="C4" s="112" t="str">
        <f>+ลักษณะกิจกรรม!C4</f>
        <v>กรอกข้อมูล</v>
      </c>
      <c r="D4" s="113"/>
      <c r="E4" s="113"/>
      <c r="F4" s="113"/>
      <c r="G4" s="114" t="s">
        <v>15</v>
      </c>
      <c r="H4" s="115"/>
      <c r="I4" s="116" t="str">
        <f>+ลักษณะกิจกรรม!I4</f>
        <v>กรอกข้อมูล</v>
      </c>
      <c r="J4" s="117"/>
      <c r="K4" s="40" t="s">
        <v>2</v>
      </c>
      <c r="L4" s="38">
        <f>+ลักษณะกิจกรรม!L4</f>
        <v>242872</v>
      </c>
    </row>
    <row r="5" spans="1:12" ht="25.75" customHeight="1">
      <c r="A5" s="3"/>
      <c r="L5" s="4"/>
    </row>
    <row r="6" spans="1:12" ht="25.75" customHeight="1">
      <c r="A6" s="3"/>
      <c r="B6" s="26" t="str">
        <f>+ข้อมูลกิจกรรม!B6</f>
        <v>ช่วงระยะเวลาที่ขอการรับรองปริมาณก๊าซเรือนกระจกที่ลดได้  ระบุช่วงเวลา วัน เดือน ปี - วัน เดือน ปี</v>
      </c>
      <c r="L6" s="4"/>
    </row>
    <row r="7" spans="1:12" ht="20" customHeight="1">
      <c r="B7" s="31"/>
      <c r="L7" s="4"/>
    </row>
    <row r="8" spans="1:12" ht="75.650000000000006" customHeight="1">
      <c r="B8" s="83" t="s">
        <v>47</v>
      </c>
      <c r="C8" s="32" t="s">
        <v>48</v>
      </c>
      <c r="D8" s="140" t="s">
        <v>61</v>
      </c>
      <c r="E8" s="140"/>
      <c r="F8" s="140"/>
      <c r="G8" s="32" t="s">
        <v>49</v>
      </c>
      <c r="H8" s="141" t="s">
        <v>62</v>
      </c>
      <c r="I8" s="141"/>
      <c r="J8" s="141"/>
      <c r="L8" s="4"/>
    </row>
    <row r="9" spans="1:12" ht="52.25" customHeight="1">
      <c r="B9" s="84">
        <f>+ข้อมูลกิจกรรม!K39</f>
        <v>2233</v>
      </c>
      <c r="C9" s="33" t="s">
        <v>48</v>
      </c>
      <c r="D9" s="142">
        <f>+ข้อมูลกิจกรรม!I39</f>
        <v>2233.0545999999999</v>
      </c>
      <c r="E9" s="143"/>
      <c r="F9" s="143"/>
      <c r="G9" s="33" t="s">
        <v>49</v>
      </c>
      <c r="H9" s="144" t="s">
        <v>57</v>
      </c>
      <c r="I9" s="143"/>
      <c r="J9" s="143"/>
      <c r="L9" s="4"/>
    </row>
    <row r="10" spans="1:12" ht="20" customHeight="1">
      <c r="L10" s="4"/>
    </row>
    <row r="11" spans="1:12" ht="20" customHeight="1">
      <c r="L11" s="4"/>
    </row>
    <row r="12" spans="1:12" ht="20" customHeight="1">
      <c r="L12" s="4"/>
    </row>
    <row r="13" spans="1:12" ht="20" customHeight="1">
      <c r="L13" s="4"/>
    </row>
    <row r="14" spans="1:12" ht="20" customHeight="1">
      <c r="L14" s="4"/>
    </row>
    <row r="15" spans="1:12" ht="20" customHeight="1">
      <c r="L15" s="4"/>
    </row>
    <row r="16" spans="1:12" ht="20" customHeight="1">
      <c r="L16" s="4"/>
    </row>
    <row r="17" spans="12:12" ht="20" customHeight="1">
      <c r="L17" s="4"/>
    </row>
    <row r="18" spans="12:12">
      <c r="L18" s="4"/>
    </row>
    <row r="19" spans="12:12">
      <c r="L19" s="4"/>
    </row>
    <row r="20" spans="12:12">
      <c r="L20" s="4"/>
    </row>
    <row r="21" spans="12:12">
      <c r="L21" s="4"/>
    </row>
    <row r="22" spans="12:12">
      <c r="L22" s="4"/>
    </row>
    <row r="23" spans="12:12">
      <c r="L23" s="4"/>
    </row>
    <row r="24" spans="12:12">
      <c r="L24" s="4"/>
    </row>
    <row r="25" spans="12:12">
      <c r="L25" s="4"/>
    </row>
    <row r="26" spans="12:12">
      <c r="L26" s="4"/>
    </row>
    <row r="27" spans="12:12">
      <c r="L27" s="4"/>
    </row>
    <row r="28" spans="12:12">
      <c r="L28" s="4"/>
    </row>
    <row r="29" spans="12:12">
      <c r="L29" s="4"/>
    </row>
    <row r="30" spans="12:12">
      <c r="L30" s="4"/>
    </row>
    <row r="31" spans="12:12">
      <c r="L31" s="4"/>
    </row>
    <row r="32" spans="12:12">
      <c r="L32" s="4"/>
    </row>
    <row r="33" spans="12:12">
      <c r="L33" s="4"/>
    </row>
    <row r="34" spans="12:12">
      <c r="L34" s="4"/>
    </row>
    <row r="35" spans="12:12">
      <c r="L35" s="4"/>
    </row>
    <row r="36" spans="12:12">
      <c r="L36" s="4"/>
    </row>
    <row r="37" spans="12:12">
      <c r="L37" s="4"/>
    </row>
    <row r="38" spans="12:12">
      <c r="L38" s="4"/>
    </row>
    <row r="39" spans="12:12">
      <c r="L39" s="4"/>
    </row>
    <row r="80" spans="1:12">
      <c r="A80" s="3"/>
      <c r="L80" s="4"/>
    </row>
    <row r="81" spans="1:12">
      <c r="A81" s="3"/>
      <c r="L81" s="4"/>
    </row>
    <row r="82" spans="1:12">
      <c r="A82" s="3"/>
      <c r="L82" s="4"/>
    </row>
    <row r="83" spans="1:12">
      <c r="A83" s="3"/>
      <c r="L83" s="4"/>
    </row>
    <row r="84" spans="1:12">
      <c r="A84" s="3"/>
      <c r="L84" s="4"/>
    </row>
    <row r="85" spans="1:12" ht="23" thickBot="1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9"/>
    </row>
  </sheetData>
  <sheetProtection algorithmName="SHA-512" hashValue="H+ANpgMTlipuaZ9ZO0GsQI1FmfQl2MNBH8e8iU8UjsU8RX4FaJiEQSneXSREt3Er8CpM1BdQ8catpiCtEHbirQ==" saltValue="CsUjoUAGrMgdWTNTR5sBog==" spinCount="100000" sheet="1" objects="1" scenarios="1"/>
  <mergeCells count="11">
    <mergeCell ref="D8:F8"/>
    <mergeCell ref="H8:J8"/>
    <mergeCell ref="D9:F9"/>
    <mergeCell ref="H9:J9"/>
    <mergeCell ref="A1:A4"/>
    <mergeCell ref="B1:J1"/>
    <mergeCell ref="C2:J2"/>
    <mergeCell ref="C3:J3"/>
    <mergeCell ref="C4:F4"/>
    <mergeCell ref="G4:H4"/>
    <mergeCell ref="I4:J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G19"/>
  <sheetViews>
    <sheetView showGridLines="0" topLeftCell="A11" zoomScale="89" zoomScaleNormal="89" workbookViewId="0">
      <selection activeCell="D17" sqref="D17"/>
    </sheetView>
  </sheetViews>
  <sheetFormatPr defaultColWidth="8.6328125" defaultRowHeight="22.5"/>
  <cols>
    <col min="1" max="2" width="8.6328125" style="2"/>
    <col min="3" max="3" width="25.36328125" style="2" customWidth="1"/>
    <col min="4" max="4" width="66.1796875" style="2" customWidth="1"/>
    <col min="5" max="5" width="53.1796875" style="2" customWidth="1"/>
    <col min="6" max="6" width="20.90625" style="2" customWidth="1"/>
    <col min="7" max="7" width="23.81640625" style="2" customWidth="1"/>
    <col min="8" max="8" width="25" style="2" customWidth="1"/>
    <col min="9" max="16384" width="8.6328125" style="2"/>
  </cols>
  <sheetData>
    <row r="1" spans="2:7" ht="50" customHeight="1">
      <c r="C1" s="42" t="s">
        <v>14</v>
      </c>
    </row>
    <row r="2" spans="2:7" ht="50" customHeight="1">
      <c r="C2" s="43" t="s">
        <v>45</v>
      </c>
      <c r="D2" s="81" t="s">
        <v>54</v>
      </c>
      <c r="E2" s="44"/>
      <c r="F2" s="44"/>
      <c r="G2" s="44"/>
    </row>
    <row r="3" spans="2:7" ht="70.25" customHeight="1">
      <c r="C3" s="45" t="s">
        <v>61</v>
      </c>
      <c r="D3" s="145" t="s">
        <v>65</v>
      </c>
      <c r="E3" s="145"/>
      <c r="F3" s="145"/>
      <c r="G3" s="145"/>
    </row>
    <row r="4" spans="2:7" ht="69.5">
      <c r="C4" s="46" t="s">
        <v>66</v>
      </c>
      <c r="D4" s="82" t="s">
        <v>41</v>
      </c>
      <c r="E4" s="47"/>
      <c r="F4" s="47"/>
      <c r="G4" s="47"/>
    </row>
    <row r="5" spans="2:7" ht="25.25" customHeight="1">
      <c r="C5" s="48"/>
      <c r="D5" s="49"/>
    </row>
    <row r="6" spans="2:7" ht="27.65" customHeight="1">
      <c r="B6" s="50" t="s">
        <v>31</v>
      </c>
      <c r="D6" s="26"/>
    </row>
    <row r="7" spans="2:7" ht="25.25" customHeight="1">
      <c r="B7" s="51" t="s">
        <v>8</v>
      </c>
      <c r="C7" s="51" t="s">
        <v>10</v>
      </c>
      <c r="D7" s="51" t="s">
        <v>11</v>
      </c>
      <c r="E7" s="51" t="s">
        <v>12</v>
      </c>
      <c r="F7" s="51" t="s">
        <v>13</v>
      </c>
      <c r="G7" s="51" t="s">
        <v>30</v>
      </c>
    </row>
    <row r="8" spans="2:7" ht="58.75" customHeight="1">
      <c r="B8" s="52">
        <v>1</v>
      </c>
      <c r="C8" s="53" t="s">
        <v>32</v>
      </c>
      <c r="D8" s="54" t="s">
        <v>64</v>
      </c>
      <c r="E8" s="54" t="s">
        <v>59</v>
      </c>
      <c r="F8" s="53" t="s">
        <v>67</v>
      </c>
      <c r="G8" s="55">
        <f>3.726*5.71*0.1</f>
        <v>2.1275460000000002</v>
      </c>
    </row>
    <row r="9" spans="2:7" ht="54.65" customHeight="1">
      <c r="B9" s="52">
        <v>2</v>
      </c>
      <c r="C9" s="53" t="s">
        <v>33</v>
      </c>
      <c r="D9" s="54" t="s">
        <v>73</v>
      </c>
      <c r="E9" s="54" t="s">
        <v>39</v>
      </c>
      <c r="F9" s="53" t="s">
        <v>67</v>
      </c>
      <c r="G9" s="55">
        <v>3.5459999999999998</v>
      </c>
    </row>
    <row r="10" spans="2:7" ht="55.75" customHeight="1">
      <c r="B10" s="52">
        <v>3</v>
      </c>
      <c r="C10" s="53" t="s">
        <v>34</v>
      </c>
      <c r="D10" s="54" t="s">
        <v>74</v>
      </c>
      <c r="E10" s="54" t="s">
        <v>39</v>
      </c>
      <c r="F10" s="53" t="s">
        <v>67</v>
      </c>
      <c r="G10" s="55">
        <v>1.0309999999999999</v>
      </c>
    </row>
    <row r="11" spans="2:7" ht="55.75" customHeight="1">
      <c r="B11" s="52">
        <v>4</v>
      </c>
      <c r="C11" s="53" t="s">
        <v>35</v>
      </c>
      <c r="D11" s="54" t="s">
        <v>75</v>
      </c>
      <c r="E11" s="54" t="s">
        <v>39</v>
      </c>
      <c r="F11" s="53" t="s">
        <v>67</v>
      </c>
      <c r="G11" s="55">
        <v>9.1270000000000007</v>
      </c>
    </row>
    <row r="12" spans="2:7" ht="55.75" customHeight="1">
      <c r="B12" s="52">
        <v>5</v>
      </c>
      <c r="C12" s="53" t="s">
        <v>36</v>
      </c>
      <c r="D12" s="54" t="s">
        <v>76</v>
      </c>
      <c r="E12" s="54" t="s">
        <v>39</v>
      </c>
      <c r="F12" s="53" t="s">
        <v>67</v>
      </c>
      <c r="G12" s="55">
        <v>1.8320000000000001</v>
      </c>
    </row>
    <row r="13" spans="2:7" ht="55.75" customHeight="1">
      <c r="B13" s="52">
        <v>6</v>
      </c>
      <c r="C13" s="53" t="s">
        <v>37</v>
      </c>
      <c r="D13" s="54" t="s">
        <v>69</v>
      </c>
      <c r="E13" s="54" t="s">
        <v>39</v>
      </c>
      <c r="F13" s="53" t="s">
        <v>67</v>
      </c>
      <c r="G13" s="55">
        <v>4.391</v>
      </c>
    </row>
    <row r="14" spans="2:7" ht="55.75" customHeight="1">
      <c r="B14" s="52">
        <v>7</v>
      </c>
      <c r="C14" s="53" t="s">
        <v>38</v>
      </c>
      <c r="D14" s="54" t="s">
        <v>77</v>
      </c>
      <c r="E14" s="54" t="s">
        <v>39</v>
      </c>
      <c r="F14" s="53" t="s">
        <v>67</v>
      </c>
      <c r="G14" s="55">
        <v>0.27600000000000002</v>
      </c>
    </row>
    <row r="15" spans="2:7" ht="31.75" customHeight="1">
      <c r="B15" s="56"/>
      <c r="C15" s="57" t="s">
        <v>40</v>
      </c>
      <c r="D15" s="56"/>
      <c r="E15" s="56"/>
      <c r="F15" s="58"/>
      <c r="G15" s="59"/>
    </row>
    <row r="16" spans="2:7" ht="22.25" customHeight="1">
      <c r="B16" s="56"/>
      <c r="C16" s="57" t="s">
        <v>60</v>
      </c>
      <c r="D16" s="56"/>
      <c r="E16" s="56"/>
      <c r="F16" s="58"/>
      <c r="G16" s="59"/>
    </row>
    <row r="17" ht="25.25" customHeight="1"/>
    <row r="18" ht="25.25" customHeight="1"/>
    <row r="19" ht="25.25" customHeight="1"/>
  </sheetData>
  <sheetProtection algorithmName="SHA-512" hashValue="8mx9uqrYdq3ap+HYt1zs3UK4zyjwKjngMXxhY9eyuM1VTz8HEsv078ZA4oFGhOZBs/u6mGw59FR+tOIhRNWIhA==" saltValue="cu5/IyfyXYvA7j317hDE2Q==" spinCount="100000" sheet="1" objects="1" scenarios="1"/>
  <mergeCells count="1"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ลักษณะกิจกรรม</vt:lpstr>
      <vt:lpstr>ข้อมูลกิจกรรม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Jittima Boonkerd</cp:lastModifiedBy>
  <dcterms:created xsi:type="dcterms:W3CDTF">2015-03-06T06:55:57Z</dcterms:created>
  <dcterms:modified xsi:type="dcterms:W3CDTF">2024-10-17T05:48:26Z</dcterms:modified>
</cp:coreProperties>
</file>