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พลังงาน\บังคับใช้ 01_10_68\"/>
    </mc:Choice>
  </mc:AlternateContent>
  <xr:revisionPtr revIDLastSave="0" documentId="13_ncr:1_{FF3D03EA-1287-43A1-9BC0-25087547F7F6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 (ไฟฟ้าจากสายส่ง)" sheetId="17" r:id="rId2"/>
    <sheet name="ข้อมูลกิจกรรม (ไฟฟ้า captive)" sheetId="19" r:id="rId3"/>
    <sheet name="สรุปผลการประเมิน" sheetId="18" r:id="rId4"/>
    <sheet name="อ้างอิง" sheetId="14" r:id="rId5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7" l="1"/>
  <c r="P2" i="17"/>
  <c r="P2" i="19"/>
  <c r="P4" i="17"/>
  <c r="I4" i="18" l="1"/>
  <c r="C4" i="18"/>
  <c r="C3" i="18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105" i="17"/>
  <c r="M105" i="17" s="1"/>
  <c r="N105" i="17"/>
  <c r="L106" i="17"/>
  <c r="M106" i="17" s="1"/>
  <c r="L107" i="17"/>
  <c r="M107" i="17" s="1"/>
  <c r="L108" i="17"/>
  <c r="N108" i="17" s="1"/>
  <c r="L109" i="17"/>
  <c r="M109" i="17" s="1"/>
  <c r="L110" i="17"/>
  <c r="N110" i="17" s="1"/>
  <c r="M110" i="17"/>
  <c r="L95" i="17"/>
  <c r="M95" i="17" s="1"/>
  <c r="L96" i="17"/>
  <c r="M96" i="17" s="1"/>
  <c r="L97" i="17"/>
  <c r="M97" i="17" s="1"/>
  <c r="L98" i="17"/>
  <c r="N98" i="17" s="1"/>
  <c r="L99" i="17"/>
  <c r="M99" i="17" s="1"/>
  <c r="L100" i="17"/>
  <c r="M100" i="17" s="1"/>
  <c r="L101" i="17"/>
  <c r="M101" i="17" s="1"/>
  <c r="L102" i="17"/>
  <c r="N102" i="17" s="1"/>
  <c r="M102" i="17"/>
  <c r="L103" i="17"/>
  <c r="M103" i="17" s="1"/>
  <c r="L104" i="17"/>
  <c r="M104" i="17" s="1"/>
  <c r="L46" i="17"/>
  <c r="M46" i="17" s="1"/>
  <c r="L47" i="17"/>
  <c r="M47" i="17" s="1"/>
  <c r="N47" i="17"/>
  <c r="L48" i="17"/>
  <c r="M48" i="17" s="1"/>
  <c r="L49" i="17"/>
  <c r="M49" i="17" s="1"/>
  <c r="L50" i="17"/>
  <c r="M50" i="17" s="1"/>
  <c r="L51" i="17"/>
  <c r="M51" i="17" s="1"/>
  <c r="L52" i="17"/>
  <c r="M52" i="17" s="1"/>
  <c r="L53" i="17"/>
  <c r="M53" i="17" s="1"/>
  <c r="L54" i="17"/>
  <c r="M54" i="17" s="1"/>
  <c r="L55" i="17"/>
  <c r="N55" i="17" s="1"/>
  <c r="M55" i="17"/>
  <c r="L56" i="17"/>
  <c r="M56" i="17" s="1"/>
  <c r="L57" i="17"/>
  <c r="M57" i="17" s="1"/>
  <c r="N57" i="17"/>
  <c r="L58" i="17"/>
  <c r="M58" i="17" s="1"/>
  <c r="L59" i="17"/>
  <c r="M59" i="17" s="1"/>
  <c r="L60" i="17"/>
  <c r="M60" i="17" s="1"/>
  <c r="L61" i="17"/>
  <c r="M61" i="17" s="1"/>
  <c r="L62" i="17"/>
  <c r="M62" i="17" s="1"/>
  <c r="L63" i="17"/>
  <c r="M63" i="17" s="1"/>
  <c r="N63" i="17"/>
  <c r="L64" i="17"/>
  <c r="M64" i="17" s="1"/>
  <c r="L65" i="17"/>
  <c r="M65" i="17" s="1"/>
  <c r="L66" i="17"/>
  <c r="M66" i="17" s="1"/>
  <c r="L67" i="17"/>
  <c r="M67" i="17" s="1"/>
  <c r="L68" i="17"/>
  <c r="N68" i="17" s="1"/>
  <c r="L69" i="17"/>
  <c r="M69" i="17" s="1"/>
  <c r="N69" i="17"/>
  <c r="L70" i="17"/>
  <c r="N70" i="17" s="1"/>
  <c r="L71" i="17"/>
  <c r="M71" i="17" s="1"/>
  <c r="L72" i="17"/>
  <c r="N72" i="17" s="1"/>
  <c r="L73" i="17"/>
  <c r="N73" i="17" s="1"/>
  <c r="M73" i="17"/>
  <c r="L74" i="17"/>
  <c r="N74" i="17" s="1"/>
  <c r="L75" i="17"/>
  <c r="M75" i="17"/>
  <c r="N75" i="17"/>
  <c r="L76" i="17"/>
  <c r="N76" i="17" s="1"/>
  <c r="L77" i="17"/>
  <c r="M77" i="17" s="1"/>
  <c r="L78" i="17"/>
  <c r="N78" i="17" s="1"/>
  <c r="L79" i="17"/>
  <c r="N79" i="17" s="1"/>
  <c r="L80" i="17"/>
  <c r="N80" i="17" s="1"/>
  <c r="M80" i="17"/>
  <c r="L81" i="17"/>
  <c r="M81" i="17" s="1"/>
  <c r="L82" i="17"/>
  <c r="M82" i="17" s="1"/>
  <c r="L83" i="17"/>
  <c r="M83" i="17" s="1"/>
  <c r="N83" i="17"/>
  <c r="L84" i="17"/>
  <c r="M84" i="17" s="1"/>
  <c r="L85" i="17"/>
  <c r="M85" i="17" s="1"/>
  <c r="L86" i="17"/>
  <c r="M86" i="17" s="1"/>
  <c r="L87" i="17"/>
  <c r="M87" i="17" s="1"/>
  <c r="L88" i="17"/>
  <c r="M88" i="17" s="1"/>
  <c r="N88" i="17"/>
  <c r="L89" i="17"/>
  <c r="M89" i="17" s="1"/>
  <c r="L90" i="17"/>
  <c r="M90" i="17" s="1"/>
  <c r="L91" i="17"/>
  <c r="M91" i="17" s="1"/>
  <c r="L92" i="17"/>
  <c r="M92" i="17" s="1"/>
  <c r="N92" i="17"/>
  <c r="L93" i="17"/>
  <c r="M93" i="17" s="1"/>
  <c r="L94" i="17"/>
  <c r="N94" i="17" s="1"/>
  <c r="M108" i="17" l="1"/>
  <c r="M76" i="17"/>
  <c r="N106" i="17"/>
  <c r="O106" i="17" s="1"/>
  <c r="M98" i="17"/>
  <c r="O98" i="17" s="1"/>
  <c r="N91" i="17"/>
  <c r="N65" i="17"/>
  <c r="N81" i="17"/>
  <c r="N109" i="17"/>
  <c r="O109" i="17" s="1"/>
  <c r="N101" i="17"/>
  <c r="O101" i="17" s="1"/>
  <c r="N97" i="17"/>
  <c r="O97" i="17" s="1"/>
  <c r="M94" i="17"/>
  <c r="O94" i="17" s="1"/>
  <c r="N86" i="17"/>
  <c r="O86" i="17" s="1"/>
  <c r="N53" i="17"/>
  <c r="O53" i="17" s="1"/>
  <c r="N89" i="17"/>
  <c r="N93" i="17"/>
  <c r="O93" i="17" s="1"/>
  <c r="M79" i="17"/>
  <c r="O79" i="17" s="1"/>
  <c r="N103" i="17"/>
  <c r="O103" i="17" s="1"/>
  <c r="N99" i="17"/>
  <c r="O99" i="17" s="1"/>
  <c r="N67" i="17"/>
  <c r="O67" i="17" s="1"/>
  <c r="M74" i="17"/>
  <c r="O74" i="17" s="1"/>
  <c r="N59" i="17"/>
  <c r="O59" i="17" s="1"/>
  <c r="N104" i="17"/>
  <c r="O104" i="17" s="1"/>
  <c r="N100" i="17"/>
  <c r="O100" i="17" s="1"/>
  <c r="N96" i="17"/>
  <c r="O96" i="17" s="1"/>
  <c r="N107" i="17"/>
  <c r="O107" i="17" s="1"/>
  <c r="N90" i="17"/>
  <c r="O90" i="17" s="1"/>
  <c r="N84" i="17"/>
  <c r="O84" i="17" s="1"/>
  <c r="N49" i="17"/>
  <c r="O49" i="17" s="1"/>
  <c r="M70" i="17"/>
  <c r="O70" i="17" s="1"/>
  <c r="O89" i="17"/>
  <c r="O65" i="17"/>
  <c r="O91" i="17"/>
  <c r="O88" i="17"/>
  <c r="O108" i="17"/>
  <c r="O81" i="17"/>
  <c r="O63" i="17"/>
  <c r="O110" i="17"/>
  <c r="O57" i="17"/>
  <c r="O75" i="17"/>
  <c r="O47" i="17"/>
  <c r="O105" i="17"/>
  <c r="O102" i="17"/>
  <c r="O55" i="17"/>
  <c r="O83" i="17"/>
  <c r="O69" i="17"/>
  <c r="O73" i="17"/>
  <c r="M78" i="17"/>
  <c r="O78" i="17" s="1"/>
  <c r="M72" i="17"/>
  <c r="O72" i="17" s="1"/>
  <c r="N51" i="17"/>
  <c r="O51" i="17" s="1"/>
  <c r="N85" i="17"/>
  <c r="O85" i="17" s="1"/>
  <c r="N77" i="17"/>
  <c r="O77" i="17" s="1"/>
  <c r="N71" i="17"/>
  <c r="O71" i="17" s="1"/>
  <c r="N87" i="17"/>
  <c r="O87" i="17" s="1"/>
  <c r="N82" i="17"/>
  <c r="O82" i="17" s="1"/>
  <c r="M68" i="17"/>
  <c r="O68" i="17" s="1"/>
  <c r="N61" i="17"/>
  <c r="O61" i="17" s="1"/>
  <c r="N95" i="17"/>
  <c r="O95" i="17" s="1"/>
  <c r="O92" i="17"/>
  <c r="O80" i="17"/>
  <c r="O76" i="17"/>
  <c r="N66" i="17"/>
  <c r="O66" i="17" s="1"/>
  <c r="N64" i="17"/>
  <c r="O64" i="17" s="1"/>
  <c r="N62" i="17"/>
  <c r="O62" i="17" s="1"/>
  <c r="N60" i="17"/>
  <c r="O60" i="17" s="1"/>
  <c r="N58" i="17"/>
  <c r="O58" i="17" s="1"/>
  <c r="N56" i="17"/>
  <c r="O56" i="17" s="1"/>
  <c r="N54" i="17"/>
  <c r="O54" i="17" s="1"/>
  <c r="N52" i="17"/>
  <c r="O52" i="17" s="1"/>
  <c r="N50" i="17"/>
  <c r="O50" i="17" s="1"/>
  <c r="N48" i="17"/>
  <c r="O48" i="17" s="1"/>
  <c r="N46" i="17"/>
  <c r="O46" i="17" s="1"/>
  <c r="L1" i="18"/>
  <c r="L4" i="18"/>
  <c r="B7" i="18"/>
  <c r="B12" i="18"/>
  <c r="P4" i="19"/>
  <c r="L4" i="19"/>
  <c r="G17" i="14" l="1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D4" i="19"/>
  <c r="D3" i="19"/>
  <c r="D2" i="19"/>
  <c r="P1" i="19"/>
  <c r="N82" i="19" l="1"/>
  <c r="N90" i="19"/>
  <c r="N98" i="19"/>
  <c r="N106" i="19"/>
  <c r="M82" i="19"/>
  <c r="N77" i="19"/>
  <c r="M80" i="19"/>
  <c r="N85" i="19"/>
  <c r="M88" i="19"/>
  <c r="N93" i="19"/>
  <c r="M96" i="19"/>
  <c r="N101" i="19"/>
  <c r="M104" i="19"/>
  <c r="N109" i="19"/>
  <c r="N76" i="19"/>
  <c r="N100" i="19"/>
  <c r="N87" i="19"/>
  <c r="N111" i="19"/>
  <c r="N80" i="19"/>
  <c r="N88" i="19"/>
  <c r="N96" i="19"/>
  <c r="N104" i="19"/>
  <c r="N84" i="19"/>
  <c r="N92" i="19"/>
  <c r="N108" i="19"/>
  <c r="N79" i="19"/>
  <c r="N95" i="19"/>
  <c r="M78" i="19"/>
  <c r="N83" i="19"/>
  <c r="M86" i="19"/>
  <c r="N91" i="19"/>
  <c r="M94" i="19"/>
  <c r="O94" i="19" s="1"/>
  <c r="N99" i="19"/>
  <c r="M102" i="19"/>
  <c r="N107" i="19"/>
  <c r="M110" i="19"/>
  <c r="M90" i="19"/>
  <c r="O90" i="19" s="1"/>
  <c r="M98" i="19"/>
  <c r="N78" i="19"/>
  <c r="N86" i="19"/>
  <c r="N94" i="19"/>
  <c r="N102" i="19"/>
  <c r="N110" i="19"/>
  <c r="M106" i="19"/>
  <c r="O106" i="19" s="1"/>
  <c r="M76" i="19"/>
  <c r="N81" i="19"/>
  <c r="M84" i="19"/>
  <c r="N89" i="19"/>
  <c r="M92" i="19"/>
  <c r="N97" i="19"/>
  <c r="M100" i="19"/>
  <c r="N105" i="19"/>
  <c r="M108" i="19"/>
  <c r="N103" i="19"/>
  <c r="M79" i="19"/>
  <c r="O79" i="19" s="1"/>
  <c r="M107" i="19"/>
  <c r="M93" i="19"/>
  <c r="O93" i="19" s="1"/>
  <c r="M103" i="19"/>
  <c r="M99" i="19"/>
  <c r="M85" i="19"/>
  <c r="M105" i="19"/>
  <c r="M91" i="19"/>
  <c r="M77" i="19"/>
  <c r="N75" i="19"/>
  <c r="M75" i="19"/>
  <c r="M97" i="19"/>
  <c r="O97" i="19" s="1"/>
  <c r="M83" i="19"/>
  <c r="O83" i="19" s="1"/>
  <c r="M89" i="19"/>
  <c r="M111" i="19"/>
  <c r="O111" i="19" s="1"/>
  <c r="M81" i="19"/>
  <c r="O81" i="19" s="1"/>
  <c r="M87" i="19"/>
  <c r="O87" i="19" s="1"/>
  <c r="M101" i="19"/>
  <c r="O101" i="19" s="1"/>
  <c r="M95" i="19"/>
  <c r="O95" i="19" s="1"/>
  <c r="M109" i="19"/>
  <c r="O109" i="19" s="1"/>
  <c r="N16" i="19"/>
  <c r="N45" i="19"/>
  <c r="N50" i="19"/>
  <c r="M55" i="19"/>
  <c r="N57" i="19"/>
  <c r="M64" i="19"/>
  <c r="N66" i="19"/>
  <c r="M71" i="19"/>
  <c r="N73" i="19"/>
  <c r="M52" i="19"/>
  <c r="M45" i="19"/>
  <c r="M66" i="19"/>
  <c r="N40" i="19"/>
  <c r="M43" i="19"/>
  <c r="N48" i="19"/>
  <c r="M53" i="19"/>
  <c r="N55" i="19"/>
  <c r="M62" i="19"/>
  <c r="N64" i="19"/>
  <c r="M69" i="19"/>
  <c r="N71" i="19"/>
  <c r="M50" i="19"/>
  <c r="N68" i="19"/>
  <c r="N43" i="19"/>
  <c r="M51" i="19"/>
  <c r="N53" i="19"/>
  <c r="M60" i="19"/>
  <c r="N62" i="19"/>
  <c r="M67" i="19"/>
  <c r="N69" i="19"/>
  <c r="N54" i="19"/>
  <c r="N59" i="19"/>
  <c r="M41" i="19"/>
  <c r="N46" i="19"/>
  <c r="M49" i="19"/>
  <c r="N51" i="19"/>
  <c r="M58" i="19"/>
  <c r="N60" i="19"/>
  <c r="M65" i="19"/>
  <c r="N67" i="19"/>
  <c r="M74" i="19"/>
  <c r="N70" i="19"/>
  <c r="M57" i="19"/>
  <c r="M73" i="19"/>
  <c r="N41" i="19"/>
  <c r="N49" i="19"/>
  <c r="M56" i="19"/>
  <c r="N58" i="19"/>
  <c r="M63" i="19"/>
  <c r="N65" i="19"/>
  <c r="M72" i="19"/>
  <c r="N74" i="19"/>
  <c r="N47" i="19"/>
  <c r="N61" i="19"/>
  <c r="N52" i="19"/>
  <c r="N44" i="19"/>
  <c r="M47" i="19"/>
  <c r="M54" i="19"/>
  <c r="N56" i="19"/>
  <c r="M61" i="19"/>
  <c r="N63" i="19"/>
  <c r="M70" i="19"/>
  <c r="N72" i="19"/>
  <c r="M59" i="19"/>
  <c r="M68" i="19"/>
  <c r="N42" i="19"/>
  <c r="M44" i="19"/>
  <c r="M40" i="19"/>
  <c r="M42" i="19"/>
  <c r="O42" i="19" s="1"/>
  <c r="M46" i="19"/>
  <c r="O46" i="19" s="1"/>
  <c r="M48" i="19"/>
  <c r="O48" i="19" s="1"/>
  <c r="N36" i="19"/>
  <c r="N35" i="19"/>
  <c r="N32" i="19"/>
  <c r="N27" i="19"/>
  <c r="M36" i="19"/>
  <c r="O36" i="19" s="1"/>
  <c r="M24" i="19"/>
  <c r="N23" i="19"/>
  <c r="N24" i="19"/>
  <c r="M32" i="19"/>
  <c r="M20" i="19"/>
  <c r="N31" i="19"/>
  <c r="N19" i="19"/>
  <c r="N28" i="19"/>
  <c r="M16" i="19"/>
  <c r="O16" i="19" s="1"/>
  <c r="N39" i="19"/>
  <c r="M28" i="19"/>
  <c r="N15" i="19"/>
  <c r="M39" i="19"/>
  <c r="M35" i="19"/>
  <c r="M31" i="19"/>
  <c r="M27" i="19"/>
  <c r="O27" i="19" s="1"/>
  <c r="M23" i="19"/>
  <c r="M19" i="19"/>
  <c r="M15" i="19"/>
  <c r="M12" i="19"/>
  <c r="N38" i="19"/>
  <c r="N34" i="19"/>
  <c r="N30" i="19"/>
  <c r="N26" i="19"/>
  <c r="N22" i="19"/>
  <c r="N18" i="19"/>
  <c r="N14" i="19"/>
  <c r="N12" i="19"/>
  <c r="O12" i="19" s="1"/>
  <c r="M38" i="19"/>
  <c r="M34" i="19"/>
  <c r="M30" i="19"/>
  <c r="M26" i="19"/>
  <c r="M22" i="19"/>
  <c r="M18" i="19"/>
  <c r="M14" i="19"/>
  <c r="N37" i="19"/>
  <c r="N33" i="19"/>
  <c r="N29" i="19"/>
  <c r="N25" i="19"/>
  <c r="N21" i="19"/>
  <c r="N17" i="19"/>
  <c r="N13" i="19"/>
  <c r="M37" i="19"/>
  <c r="M33" i="19"/>
  <c r="M29" i="19"/>
  <c r="M25" i="19"/>
  <c r="M21" i="19"/>
  <c r="M17" i="19"/>
  <c r="M13" i="19"/>
  <c r="N20" i="19"/>
  <c r="O35" i="19"/>
  <c r="L45" i="17"/>
  <c r="N45" i="17" s="1"/>
  <c r="L44" i="17"/>
  <c r="N44" i="17" s="1"/>
  <c r="L43" i="17"/>
  <c r="N43" i="17" s="1"/>
  <c r="L42" i="17"/>
  <c r="N42" i="17" s="1"/>
  <c r="L41" i="17"/>
  <c r="N41" i="17" s="1"/>
  <c r="L24" i="17"/>
  <c r="M24" i="17" s="1"/>
  <c r="L25" i="17"/>
  <c r="N25" i="17" s="1"/>
  <c r="L26" i="17"/>
  <c r="N26" i="17" s="1"/>
  <c r="L27" i="17"/>
  <c r="N27" i="17" s="1"/>
  <c r="M27" i="17"/>
  <c r="L28" i="17"/>
  <c r="N28" i="17" s="1"/>
  <c r="L29" i="17"/>
  <c r="N29" i="17" s="1"/>
  <c r="L30" i="17"/>
  <c r="M30" i="17" s="1"/>
  <c r="L31" i="17"/>
  <c r="N31" i="17" s="1"/>
  <c r="L32" i="17"/>
  <c r="N32" i="17" s="1"/>
  <c r="L33" i="17"/>
  <c r="N33" i="17" s="1"/>
  <c r="L34" i="17"/>
  <c r="M34" i="17" s="1"/>
  <c r="N34" i="17"/>
  <c r="L40" i="17"/>
  <c r="N40" i="17" s="1"/>
  <c r="L39" i="17"/>
  <c r="N39" i="17" s="1"/>
  <c r="L38" i="17"/>
  <c r="N38" i="17" s="1"/>
  <c r="L37" i="17"/>
  <c r="N37" i="17" s="1"/>
  <c r="L36" i="17"/>
  <c r="N36" i="17" s="1"/>
  <c r="L35" i="17"/>
  <c r="N35" i="17" s="1"/>
  <c r="L14" i="17"/>
  <c r="N14" i="17" s="1"/>
  <c r="M14" i="17"/>
  <c r="L15" i="17"/>
  <c r="N15" i="17" s="1"/>
  <c r="L16" i="17"/>
  <c r="M16" i="17" s="1"/>
  <c r="L17" i="17"/>
  <c r="N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N23" i="17" s="1"/>
  <c r="L12" i="17"/>
  <c r="L13" i="17"/>
  <c r="O54" i="19" l="1"/>
  <c r="O99" i="19"/>
  <c r="O24" i="19"/>
  <c r="O108" i="19"/>
  <c r="O82" i="19"/>
  <c r="O70" i="19"/>
  <c r="O98" i="19"/>
  <c r="M32" i="17"/>
  <c r="M28" i="17"/>
  <c r="O28" i="17" s="1"/>
  <c r="O40" i="19"/>
  <c r="O25" i="19"/>
  <c r="O45" i="19"/>
  <c r="O105" i="19"/>
  <c r="O76" i="19"/>
  <c r="O85" i="19"/>
  <c r="M26" i="17"/>
  <c r="O26" i="17" s="1"/>
  <c r="N30" i="17"/>
  <c r="O30" i="17" s="1"/>
  <c r="O73" i="19"/>
  <c r="O57" i="19"/>
  <c r="N19" i="17"/>
  <c r="O19" i="17" s="1"/>
  <c r="M31" i="17"/>
  <c r="O31" i="17" s="1"/>
  <c r="O20" i="19"/>
  <c r="O107" i="19"/>
  <c r="O80" i="19"/>
  <c r="O84" i="19"/>
  <c r="M25" i="17"/>
  <c r="O25" i="17" s="1"/>
  <c r="O75" i="19"/>
  <c r="M23" i="17"/>
  <c r="O23" i="17" s="1"/>
  <c r="M15" i="17"/>
  <c r="O15" i="17" s="1"/>
  <c r="M29" i="17"/>
  <c r="O29" i="17" s="1"/>
  <c r="O29" i="19"/>
  <c r="O77" i="19"/>
  <c r="O100" i="19"/>
  <c r="O28" i="19"/>
  <c r="O91" i="19"/>
  <c r="N22" i="17"/>
  <c r="O22" i="17" s="1"/>
  <c r="M33" i="17"/>
  <c r="O33" i="17" s="1"/>
  <c r="O104" i="19"/>
  <c r="O61" i="19"/>
  <c r="O69" i="19"/>
  <c r="O86" i="19"/>
  <c r="O89" i="19"/>
  <c r="O110" i="19"/>
  <c r="O78" i="19"/>
  <c r="O47" i="19"/>
  <c r="O74" i="19"/>
  <c r="O41" i="19"/>
  <c r="O96" i="19"/>
  <c r="O71" i="19"/>
  <c r="O103" i="19"/>
  <c r="O102" i="19"/>
  <c r="O65" i="19"/>
  <c r="O92" i="19"/>
  <c r="O88" i="19"/>
  <c r="O67" i="19"/>
  <c r="O58" i="19"/>
  <c r="O62" i="19"/>
  <c r="O33" i="19"/>
  <c r="O23" i="19"/>
  <c r="O44" i="19"/>
  <c r="O72" i="19"/>
  <c r="O60" i="19"/>
  <c r="O52" i="19"/>
  <c r="O21" i="19"/>
  <c r="O53" i="19"/>
  <c r="O55" i="19"/>
  <c r="O17" i="19"/>
  <c r="O64" i="19"/>
  <c r="O39" i="19"/>
  <c r="O63" i="19"/>
  <c r="O51" i="19"/>
  <c r="O50" i="19"/>
  <c r="O68" i="19"/>
  <c r="O49" i="19"/>
  <c r="O43" i="19"/>
  <c r="O66" i="19"/>
  <c r="O37" i="19"/>
  <c r="O15" i="19"/>
  <c r="O59" i="19"/>
  <c r="O56" i="19"/>
  <c r="O34" i="19"/>
  <c r="O32" i="19"/>
  <c r="O31" i="19"/>
  <c r="O14" i="19"/>
  <c r="O22" i="19"/>
  <c r="O13" i="19"/>
  <c r="O26" i="19"/>
  <c r="O38" i="19"/>
  <c r="O19" i="19"/>
  <c r="O18" i="19"/>
  <c r="O30" i="19"/>
  <c r="M17" i="17"/>
  <c r="O17" i="17" s="1"/>
  <c r="N21" i="17"/>
  <c r="O21" i="17" s="1"/>
  <c r="N16" i="17"/>
  <c r="O16" i="17" s="1"/>
  <c r="O14" i="17"/>
  <c r="O32" i="17"/>
  <c r="O34" i="17"/>
  <c r="N112" i="19"/>
  <c r="H14" i="18" s="1"/>
  <c r="M112" i="19"/>
  <c r="D14" i="18" s="1"/>
  <c r="O27" i="17"/>
  <c r="N24" i="17"/>
  <c r="O24" i="17" s="1"/>
  <c r="N18" i="17"/>
  <c r="O18" i="17" s="1"/>
  <c r="N20" i="17"/>
  <c r="O20" i="17" s="1"/>
  <c r="M41" i="17"/>
  <c r="O41" i="17" s="1"/>
  <c r="M42" i="17"/>
  <c r="O42" i="17" s="1"/>
  <c r="M43" i="17"/>
  <c r="O43" i="17" s="1"/>
  <c r="M44" i="17"/>
  <c r="O44" i="17" s="1"/>
  <c r="M45" i="17"/>
  <c r="O45" i="17" s="1"/>
  <c r="M35" i="17"/>
  <c r="O35" i="17" s="1"/>
  <c r="M36" i="17"/>
  <c r="O36" i="17" s="1"/>
  <c r="M37" i="17"/>
  <c r="O37" i="17" s="1"/>
  <c r="M38" i="17"/>
  <c r="O38" i="17" s="1"/>
  <c r="M39" i="17"/>
  <c r="O39" i="17" s="1"/>
  <c r="M40" i="17"/>
  <c r="O40" i="17" s="1"/>
  <c r="M12" i="17"/>
  <c r="N12" i="17"/>
  <c r="M13" i="17"/>
  <c r="N13" i="17"/>
  <c r="N11" i="17"/>
  <c r="M11" i="17"/>
  <c r="O112" i="19" l="1"/>
  <c r="B14" i="18" s="1"/>
  <c r="O12" i="17"/>
  <c r="O13" i="17"/>
  <c r="C2" i="18" l="1"/>
  <c r="M111" i="17" l="1"/>
  <c r="N111" i="17"/>
  <c r="O11" i="17"/>
  <c r="L2" i="18" l="1"/>
  <c r="P1" i="17" l="1"/>
  <c r="D2" i="17"/>
  <c r="D3" i="17"/>
  <c r="D4" i="17"/>
  <c r="L4" i="17"/>
  <c r="H9" i="18"/>
  <c r="D9" i="18"/>
  <c r="O111" i="17" l="1"/>
  <c r="B9" i="18" s="1"/>
</calcChain>
</file>

<file path=xl/sharedStrings.xml><?xml version="1.0" encoding="utf-8"?>
<sst xmlns="http://schemas.openxmlformats.org/spreadsheetml/2006/main" count="181" uniqueCount="102">
  <si>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</si>
  <si>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</si>
  <si>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</si>
  <si>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</si>
  <si>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</si>
  <si>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</si>
  <si>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</si>
  <si>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</si>
  <si>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</si>
  <si>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สมการคำนวณ</t>
  </si>
  <si>
    <t>กรอกข้อมูล</t>
  </si>
  <si>
    <t>เบอร์โทรศัพท์</t>
  </si>
  <si>
    <t>ประเภทกิจกรรม</t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</si>
  <si>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</si>
  <si>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</si>
  <si>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</si>
  <si>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</si>
  <si>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</si>
  <si>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</si>
  <si>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</si>
  <si>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</si>
  <si>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</si>
  <si>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</si>
  <si>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การปล่อยก๊าซเรือนกระจกจากจากการดำเนินโครงการ (Project Emission)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</si>
  <si>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</si>
  <si>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=</t>
  </si>
  <si>
    <t>โครงการประเภทการเพิ่มประสิทธิภาพพลังงาน</t>
  </si>
  <si>
    <t>การเปลี่ยนอุปกรณ์ไฟฟ้าแสงสว่างเพื่อเพิ่มประสิทธิภาพ</t>
  </si>
  <si>
    <t>LESS-EE-03</t>
  </si>
  <si>
    <t>2. เป็นการปรับเปลี่ยนอุปกรณ์ไฟฟ้าแสงสว่างบางส่วนหรือทั้งหมด</t>
  </si>
  <si>
    <t>4. ค่าความส่องสว่างต้องเป็นไปตามข้อกำหนด หรือมาตรฐานของหน่วยงานที่เกี่ยวข้องของประเทศไทย</t>
  </si>
  <si>
    <t>1. มีการปรับเปลี่ยนอุปกรณ์ไฟฟ้าแสงสว่างเดิมเป็นอุปกรณ์ไฟฟ้าแสงสว่างใหม่ที่มีประสิทธิภาพการใช้พลังงานที่สูงขึ้น</t>
  </si>
  <si>
    <t>3. ไม่นับรวมอุปกรณ์ไฟฟ้าแสงสว่างที่มีการใช้งานจากพื้นที่อื่นแล้วนำมาติดตั้งในพื้นที่โครงการ</t>
  </si>
  <si>
    <t>ค่าการปล่อยก๊าซเรือนกระจกจากการใช้พลังงานไฟฟ้าในกรณีฐาน</t>
  </si>
  <si>
    <t>ค่าการปล่อยก๊าซเรือนกระจกจากการใช้พลังงานไฟฟ้าในการดำเนินกิจกรรม</t>
  </si>
  <si>
    <r>
      <t>ประเภทหลอด/
บัลลาสต์</t>
    </r>
    <r>
      <rPr>
        <b/>
        <u/>
        <sz val="15"/>
        <color theme="1"/>
        <rFont val="Browallia New"/>
        <family val="2"/>
      </rPr>
      <t>เดิม</t>
    </r>
  </si>
  <si>
    <r>
      <t>จำนวนหลอด</t>
    </r>
    <r>
      <rPr>
        <b/>
        <u/>
        <sz val="15"/>
        <color theme="1"/>
        <rFont val="Browallia New"/>
        <family val="2"/>
      </rPr>
      <t>เดิม</t>
    </r>
    <r>
      <rPr>
        <b/>
        <sz val="15"/>
        <color theme="1"/>
        <rFont val="Browallia New"/>
        <family val="2"/>
      </rPr>
      <t xml:space="preserve">
(ชุด)</t>
    </r>
  </si>
  <si>
    <r>
      <t>กำลังไฟฟ้าของหลอดไฟและบัลลาสต์</t>
    </r>
    <r>
      <rPr>
        <b/>
        <u/>
        <sz val="15"/>
        <color theme="1"/>
        <rFont val="Browallia New"/>
        <family val="2"/>
      </rPr>
      <t>เดิม</t>
    </r>
    <r>
      <rPr>
        <b/>
        <sz val="15"/>
        <color theme="1"/>
        <rFont val="Browallia New"/>
        <family val="2"/>
      </rPr>
      <t xml:space="preserve">
(วัตต์)</t>
    </r>
  </si>
  <si>
    <r>
      <t>ประเภทหลอด/บัลลาสต์</t>
    </r>
    <r>
      <rPr>
        <b/>
        <u/>
        <sz val="15"/>
        <color theme="1"/>
        <rFont val="Browallia New"/>
        <family val="2"/>
      </rPr>
      <t>ใหม่</t>
    </r>
  </si>
  <si>
    <r>
      <t>จำนวนหลอดใหม่ที่เปลี่ยน</t>
    </r>
    <r>
      <rPr>
        <b/>
        <u/>
        <sz val="15"/>
        <color theme="1"/>
        <rFont val="Browallia New"/>
        <family val="2"/>
      </rPr>
      <t>ใหม่</t>
    </r>
    <r>
      <rPr>
        <b/>
        <sz val="15"/>
        <color theme="1"/>
        <rFont val="Browallia New"/>
        <family val="2"/>
      </rPr>
      <t xml:space="preserve">
(ชุด)</t>
    </r>
  </si>
  <si>
    <r>
      <t>กำลังไฟฟ้าของหลอดใหม่และบัลลาสต์ที่เปลี่ยน</t>
    </r>
    <r>
      <rPr>
        <b/>
        <u/>
        <sz val="15"/>
        <color theme="1"/>
        <rFont val="Browallia New"/>
        <family val="2"/>
      </rPr>
      <t>ใหม่</t>
    </r>
    <r>
      <rPr>
        <b/>
        <sz val="15"/>
        <color theme="1"/>
        <rFont val="Browallia New"/>
        <family val="2"/>
      </rPr>
      <t xml:space="preserve">
(วัตต์)</t>
    </r>
  </si>
  <si>
    <t>ตัวแปร</t>
  </si>
  <si>
    <t>รายละเอียด</t>
  </si>
  <si>
    <t>แหล่งที่มาข้อมูล</t>
  </si>
  <si>
    <t>หน่วย</t>
  </si>
  <si>
    <t>ค่า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</si>
  <si>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</si>
  <si>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จำนวนหลอดไฟฟ้าที่ใช้เดิมก่อนดำเนินการเปลี่ยน</t>
  </si>
  <si>
    <t>กำลังไฟฟ้าของหลอดเดิม รวมกำลังไฟฟ้าของบัลลาสต์</t>
  </si>
  <si>
    <t>จำนวนหลอดไฟฟ้าใหม่ที่เปลี่ยนทดแทนหลอดเดิม</t>
  </si>
  <si>
    <t>ประเภท/ชนิดของหลอดไฟฟ้าใหม่ เช่น LED เป็นต้น</t>
  </si>
  <si>
    <t>h</t>
  </si>
  <si>
    <r>
      <t>N</t>
    </r>
    <r>
      <rPr>
        <vertAlign val="subscript"/>
        <sz val="16"/>
        <color theme="1"/>
        <rFont val="Browallia New"/>
        <family val="2"/>
      </rPr>
      <t>BL</t>
    </r>
  </si>
  <si>
    <r>
      <t>P</t>
    </r>
    <r>
      <rPr>
        <vertAlign val="subscript"/>
        <sz val="16"/>
        <color theme="1"/>
        <rFont val="Browallia New"/>
        <family val="2"/>
      </rPr>
      <t>BL</t>
    </r>
  </si>
  <si>
    <r>
      <t>N</t>
    </r>
    <r>
      <rPr>
        <vertAlign val="subscript"/>
        <sz val="16"/>
        <color theme="1"/>
        <rFont val="Browallia New"/>
        <family val="2"/>
      </rPr>
      <t>PJ</t>
    </r>
  </si>
  <si>
    <r>
      <t>P</t>
    </r>
    <r>
      <rPr>
        <vertAlign val="subscript"/>
        <sz val="16"/>
        <color theme="1"/>
        <rFont val="Browallia New"/>
        <family val="2"/>
      </rPr>
      <t>PJ</t>
    </r>
  </si>
  <si>
    <t>ประเภทหลอด/บัลลาสต์เดิม เช่น หลอดฮาโลเจน หลอดฟลูออเรสเซนต์และบัลลาสต์แกนเหล็ก  เป็นต้น</t>
  </si>
  <si>
    <t>บันทึกการตรวจนับ, แบบแปลน/แผนผังแสดงตำแหน่งอุปกรณ์แสงสว่าง, เอกสารจากตรวจรับงาน, รูปภาพ</t>
  </si>
  <si>
    <t>ชุด</t>
  </si>
  <si>
    <t>ตรวจสอบจาก Spec. ของหลอดไฟ และบัลลาสต์, เอกสารจัดซื้อ/ตรวจรับงาน, ภาพถ่าย</t>
  </si>
  <si>
    <t>วัตต์</t>
  </si>
  <si>
    <t>ชั่วโมง</t>
  </si>
  <si>
    <r>
      <t>จำนวนชั่วโมงการใช้งานของอุปกรณ์ส่องสว่าง</t>
    </r>
    <r>
      <rPr>
        <u/>
        <sz val="16"/>
        <color theme="1"/>
        <rFont val="Browallia New"/>
        <family val="2"/>
      </rPr>
      <t>ใหม่</t>
    </r>
    <r>
      <rPr>
        <sz val="16"/>
        <color theme="1"/>
        <rFont val="Browallia New"/>
        <family val="2"/>
      </rPr>
      <t xml:space="preserve">ตลอดช่วงระยะเวลาที่ขอการรับรอง </t>
    </r>
  </si>
  <si>
    <t>จำนวนวันทำงานขององค์กร หรือบันทึกจำนวนชั่วโมงการเปิด-ปิด ไฟ, ระบบควบคุมการเปิด-ปิดอุปกรณ์แสงสว่าง</t>
  </si>
  <si>
    <t>อุปกรณ์ระบบไฟฟ้าแสงสว่างใหม่ (ก่อนเปลี่ยน), ภาพถ่าย</t>
  </si>
  <si>
    <t>อุปกรณ์ระบบไฟฟ้าแสงสว่างเดิม (ก่อนเปลี่ยน), ภาพถ่าย</t>
  </si>
  <si>
    <t>บันทึก</t>
  </si>
  <si>
    <t>ค่าแปลงหน่วยจาก วัตต์ เป็น กิโลวัตต์</t>
  </si>
  <si>
    <t>ฟลูออเรสเซนต์</t>
  </si>
  <si>
    <t>ฮาโลเจน</t>
  </si>
  <si>
    <t>LED</t>
  </si>
  <si>
    <t>ชั่วโมงการใช้งานต่อวัน
(ชั่วโมงต่อวัน)</t>
  </si>
  <si>
    <t>จำนวนวัน
(วัน)</t>
  </si>
  <si>
    <t>รวมชั่วโมงการใช้งาน
(ชั่วโมง)</t>
  </si>
  <si>
    <t>-</t>
  </si>
  <si>
    <t>รายงานผลการศึกษาค่าการปล่อยก๊าซเรือนกระจกของประเทศไทยฉบับล่าสุด โดย อบก.</t>
  </si>
  <si>
    <r>
      <t>กรณีหน่วยงานใช้ไฟฟ้าจากระบบสายส่ง ให้เลือกกรอกข้อมูลใน Sheet "</t>
    </r>
    <r>
      <rPr>
        <b/>
        <sz val="16"/>
        <color rgb="FF0000FF"/>
        <rFont val="Browallia New"/>
        <family val="2"/>
      </rPr>
      <t>ข้อมูลกิจกรรม (ไฟฟ้าจากสายส่ง)</t>
    </r>
    <r>
      <rPr>
        <sz val="16"/>
        <color theme="1"/>
        <rFont val="Browallia New"/>
        <family val="2"/>
      </rPr>
      <t>"</t>
    </r>
  </si>
  <si>
    <r>
      <t>กรณีหน่วยงานใช้ไฟฟ้าจากผู้ผลิตอื่น หรือโรงไฟฟ้า Capitve ที่ไม่ผ่านระบบสายส่ง ให้เลือกกรอกข้อมูลใน Sheet "</t>
    </r>
    <r>
      <rPr>
        <b/>
        <sz val="16"/>
        <color rgb="FF0000FF"/>
        <rFont val="Browallia New"/>
        <family val="2"/>
      </rPr>
      <t>ข้อมูลกิจกรรม (ไฟฟ้า captive)"</t>
    </r>
  </si>
  <si>
    <t>โปรดระบุค่าการปล่อยก๊าซเรือนกระจกจากการผลิตพลังงานไฟฟ้าของโรงไฟฟ้าที่ใช้</t>
  </si>
  <si>
    <t>ค่าการปล่อยก๊าซเรือนกระจกจากการผลิตพลังงานไฟฟ้าสำหรับผู้ผลิตอื่น</t>
  </si>
  <si>
    <t xml:space="preserve">รายงาน ผู้ผลิตไฟฟ้า (หากไม่ทราบ ให้ใช้ค่า 0.319 kgCO2eq/kWh อ้างอิงจาก โครงการ JCM วิธีการคำนวณ TH_AM001 Installation of Solar PV System Ver2.0)	</t>
  </si>
  <si>
    <t>กรณีใช้ไฟฟ้าจากระบบสายส่ง</t>
  </si>
  <si>
    <r>
      <t>ช่วงระยะเวลาที่ขอการรับรองปริมาณก๊าซเรือนกระจกที่ลดได้  ....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).</t>
    </r>
    <r>
      <rPr>
        <b/>
        <sz val="16"/>
        <color indexed="8"/>
        <rFont val="Browallia New"/>
        <family val="2"/>
      </rPr>
      <t>....</t>
    </r>
  </si>
  <si>
    <r>
      <t>ปริมาณ
การปล่อยก๊าซเรือนกระจกกรณีฐาน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</si>
  <si>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</si>
  <si>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</si>
  <si>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</si>
  <si>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โครงการมีการซื้อไฟฟ้าจากผู้ผลิตอื่น หรือโรงไฟฟ้า Captive ที่ไม่ผ่านระบบสายส่ง</t>
  </si>
  <si>
    <t>กรณีใช้ไฟฟ้าจากผู้ผลิตอื่น หรือโรงไฟฟ้า Captive ที่ไม่ผ่านระบบสายส่ง</t>
  </si>
  <si>
    <t>อาคาร</t>
  </si>
  <si>
    <t>โรงจอดรถ</t>
  </si>
  <si>
    <t xml:space="preserve">   เพื่อลดการพลังงานไฟฟ้า เช่น การเปลี่ยนประเภทหลอดไฟ การเปลี่ยนประเภทบัลลาสต์</t>
  </si>
  <si>
    <t xml:space="preserve">กรณีหน่วยงานใช้ไฟฟ้าจากระบบสายส่ง </t>
  </si>
  <si>
    <r>
      <t>ปริมาณการปล่อยก๊าซเรือนกระจกจากการดำเนินโครงการ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</si>
  <si>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
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</si>
  <si>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</si>
  <si>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= (P</t>
    </r>
    <r>
      <rPr>
        <vertAlign val="subscript"/>
        <sz val="16"/>
        <color theme="1"/>
        <rFont val="Browallia New"/>
        <family val="2"/>
      </rPr>
      <t>PJ</t>
    </r>
    <r>
      <rPr>
        <sz val="16"/>
        <color theme="1"/>
        <rFont val="Browallia New"/>
        <family val="2"/>
      </rPr>
      <t>/1000)  x  N</t>
    </r>
    <r>
      <rPr>
        <vertAlign val="subscript"/>
        <sz val="16"/>
        <color theme="1"/>
        <rFont val="Browallia New"/>
        <family val="2"/>
      </rPr>
      <t>PJ</t>
    </r>
    <r>
      <rPr>
        <sz val="16"/>
        <color theme="1"/>
        <rFont val="Browallia New"/>
        <family val="2"/>
      </rPr>
      <t xml:space="preserve">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</t>
    </r>
  </si>
  <si>
    <r>
      <t>=  (P</t>
    </r>
    <r>
      <rPr>
        <vertAlign val="subscript"/>
        <sz val="16"/>
        <color theme="1"/>
        <rFont val="Browallia New"/>
        <family val="2"/>
      </rPr>
      <t>BL</t>
    </r>
    <r>
      <rPr>
        <sz val="16"/>
        <color theme="1"/>
        <rFont val="Browallia New"/>
        <family val="2"/>
      </rPr>
      <t>/1000)  x  N</t>
    </r>
    <r>
      <rPr>
        <vertAlign val="subscript"/>
        <sz val="16"/>
        <color theme="1"/>
        <rFont val="Browallia New"/>
        <family val="2"/>
      </rPr>
      <t xml:space="preserve">BL </t>
    </r>
    <r>
      <rPr>
        <sz val="16"/>
        <color theme="1"/>
        <rFont val="Browallia New"/>
        <family val="2"/>
      </rPr>
      <t xml:space="preserve">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</t>
    </r>
  </si>
  <si>
    <t xml:space="preserve">ค่าการปล่อยก๊าซเรือนกระจกจากระบบสายส่ง สำหรับผู้ใช้ไฟฟ้า </t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</si>
  <si>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</si>
  <si>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r>
      <t>EF</t>
    </r>
    <r>
      <rPr>
        <vertAlign val="subscript"/>
        <sz val="16"/>
        <color theme="1"/>
        <rFont val="Browallia New"/>
        <family val="2"/>
      </rPr>
      <t>captive</t>
    </r>
  </si>
  <si>
    <t>28/5/2568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</si>
</sst>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00"/>
  </numFmts>
  <fonts count="31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b/>
      <sz val="15"/>
      <color theme="1"/>
      <name val="Browallia New"/>
      <family val="2"/>
    </font>
    <font>
      <b/>
      <u/>
      <sz val="15"/>
      <color theme="1"/>
      <name val="Browallia New"/>
      <family val="2"/>
    </font>
    <font>
      <vertAlign val="subscript"/>
      <sz val="16"/>
      <color theme="1"/>
      <name val="Browallia New"/>
      <family val="2"/>
    </font>
    <font>
      <u/>
      <sz val="16"/>
      <color theme="1"/>
      <name val="Browallia New"/>
      <family val="2"/>
    </font>
    <font>
      <b/>
      <sz val="16"/>
      <color rgb="FF0000FF"/>
      <name val="Browallia New"/>
      <family val="2"/>
    </font>
    <font>
      <b/>
      <sz val="18"/>
      <name val="Browallia New"/>
      <family val="2"/>
    </font>
    <font>
      <u/>
      <sz val="18"/>
      <name val="Browallia New"/>
      <family val="2"/>
    </font>
    <font>
      <b/>
      <sz val="18"/>
      <color rgb="FFFF0000"/>
      <name val="Browallia New"/>
      <family val="2"/>
    </font>
    <font>
      <b/>
      <sz val="22"/>
      <color theme="1"/>
      <name val="Browallia New"/>
      <family val="2"/>
    </font>
    <font>
      <sz val="22"/>
      <color rgb="FFFF0000"/>
      <name val="Browallia New"/>
      <family val="2"/>
    </font>
    <font>
      <sz val="16"/>
      <color rgb="FF0000FF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/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1" xfId="0" applyFont="1" applyBorder="1"/>
    <xf numFmtId="0" fontId="13" fillId="0" borderId="5" xfId="0" applyFont="1" applyBorder="1"/>
    <xf numFmtId="0" fontId="11" fillId="0" borderId="6" xfId="0" applyFont="1" applyBorder="1" applyAlignment="1">
      <alignment vertical="top"/>
    </xf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vertical="top"/>
    </xf>
    <xf numFmtId="0" fontId="11" fillId="6" borderId="0" xfId="0" applyFont="1" applyFill="1"/>
    <xf numFmtId="0" fontId="11" fillId="7" borderId="0" xfId="0" applyFont="1" applyFill="1"/>
    <xf numFmtId="0" fontId="11" fillId="9" borderId="0" xfId="0" applyFont="1" applyFill="1"/>
    <xf numFmtId="0" fontId="15" fillId="0" borderId="0" xfId="0" applyFont="1" applyAlignment="1">
      <alignment horizontal="left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4" fillId="10" borderId="1" xfId="0" applyNumberFormat="1" applyFont="1" applyFill="1" applyBorder="1" applyAlignment="1">
      <alignment horizontal="center" vertical="center"/>
    </xf>
    <xf numFmtId="0" fontId="11" fillId="13" borderId="0" xfId="0" applyFont="1" applyFill="1"/>
    <xf numFmtId="166" fontId="4" fillId="13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/>
    <xf numFmtId="0" fontId="13" fillId="10" borderId="1" xfId="0" applyFont="1" applyFill="1" applyBorder="1" applyAlignment="1">
      <alignment vertical="center"/>
    </xf>
    <xf numFmtId="0" fontId="11" fillId="0" borderId="0" xfId="0" applyFont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wrapText="1"/>
      <protection locked="0"/>
    </xf>
    <xf numFmtId="165" fontId="11" fillId="0" borderId="1" xfId="1" applyNumberFormat="1" applyFont="1" applyBorder="1" applyProtection="1">
      <protection locked="0"/>
    </xf>
    <xf numFmtId="165" fontId="11" fillId="10" borderId="1" xfId="1" applyNumberFormat="1" applyFont="1" applyFill="1" applyBorder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165" fontId="11" fillId="3" borderId="20" xfId="1" applyNumberFormat="1" applyFont="1" applyFill="1" applyBorder="1" applyProtection="1">
      <protection locked="0"/>
    </xf>
    <xf numFmtId="164" fontId="11" fillId="10" borderId="1" xfId="1" applyFont="1" applyFill="1" applyBorder="1" applyProtection="1"/>
    <xf numFmtId="164" fontId="11" fillId="10" borderId="2" xfId="1" applyFont="1" applyFill="1" applyBorder="1" applyProtection="1"/>
    <xf numFmtId="164" fontId="11" fillId="3" borderId="20" xfId="1" applyFont="1" applyFill="1" applyBorder="1" applyProtection="1"/>
    <xf numFmtId="0" fontId="25" fillId="0" borderId="0" xfId="0" applyFont="1" applyAlignment="1" applyProtection="1">
      <alignment wrapText="1"/>
      <protection locked="0"/>
    </xf>
    <xf numFmtId="0" fontId="26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27" fillId="13" borderId="32" xfId="0" applyFont="1" applyFill="1" applyBorder="1" applyAlignment="1" applyProtection="1">
      <alignment horizontal="left" wrapText="1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4" fillId="0" borderId="0" xfId="0" applyFont="1"/>
    <xf numFmtId="0" fontId="19" fillId="10" borderId="1" xfId="0" quotePrefix="1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/>
      <protection locked="0"/>
    </xf>
    <xf numFmtId="0" fontId="13" fillId="3" borderId="33" xfId="0" applyFont="1" applyFill="1" applyBorder="1" applyAlignment="1" applyProtection="1">
      <alignment horizontal="center"/>
      <protection locked="0"/>
    </xf>
    <xf numFmtId="0" fontId="13" fillId="3" borderId="33" xfId="0" applyFont="1" applyFill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165" fontId="11" fillId="10" borderId="1" xfId="1" applyNumberFormat="1" applyFont="1" applyFill="1" applyBorder="1" applyAlignment="1" applyProtection="1">
      <alignment vertical="center"/>
      <protection locked="0"/>
    </xf>
    <xf numFmtId="164" fontId="11" fillId="10" borderId="1" xfId="1" applyFont="1" applyFill="1" applyBorder="1" applyAlignment="1" applyProtection="1">
      <alignment vertical="center"/>
    </xf>
    <xf numFmtId="164" fontId="11" fillId="10" borderId="2" xfId="1" applyFont="1" applyFill="1" applyBorder="1" applyAlignment="1" applyProtection="1">
      <alignment vertical="center"/>
    </xf>
    <xf numFmtId="0" fontId="25" fillId="15" borderId="0" xfId="0" applyFont="1" applyFill="1" applyProtection="1">
      <protection locked="0"/>
    </xf>
    <xf numFmtId="0" fontId="25" fillId="15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horizontal="left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0" fontId="28" fillId="15" borderId="0" xfId="0" applyFont="1" applyFill="1" applyProtection="1">
      <protection locked="0"/>
    </xf>
    <xf numFmtId="0" fontId="28" fillId="15" borderId="0" xfId="0" applyFont="1" applyFill="1" applyAlignment="1" applyProtection="1">
      <alignment horizontal="left"/>
      <protection locked="0"/>
    </xf>
    <xf numFmtId="0" fontId="29" fillId="15" borderId="0" xfId="0" applyFont="1" applyFill="1" applyProtection="1">
      <protection locked="0"/>
    </xf>
    <xf numFmtId="0" fontId="13" fillId="10" borderId="1" xfId="0" quotePrefix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164" fontId="19" fillId="16" borderId="1" xfId="0" applyNumberFormat="1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quotePrefix="1" applyFont="1" applyFill="1" applyAlignment="1">
      <alignment vertical="center"/>
    </xf>
    <xf numFmtId="0" fontId="11" fillId="6" borderId="0" xfId="0" quotePrefix="1" applyFont="1" applyFill="1" applyAlignment="1">
      <alignment vertical="center"/>
    </xf>
    <xf numFmtId="0" fontId="11" fillId="7" borderId="0" xfId="0" quotePrefix="1" applyFont="1" applyFill="1" applyAlignment="1">
      <alignment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165" fontId="11" fillId="10" borderId="26" xfId="1" applyNumberFormat="1" applyFont="1" applyFill="1" applyBorder="1" applyAlignment="1" applyProtection="1">
      <alignment vertical="center"/>
      <protection locked="0"/>
    </xf>
    <xf numFmtId="164" fontId="11" fillId="10" borderId="26" xfId="1" applyFont="1" applyFill="1" applyBorder="1" applyAlignment="1" applyProtection="1">
      <alignment vertical="center"/>
    </xf>
    <xf numFmtId="164" fontId="11" fillId="10" borderId="35" xfId="1" applyFont="1" applyFill="1" applyBorder="1" applyAlignment="1" applyProtection="1">
      <alignment vertical="center"/>
    </xf>
    <xf numFmtId="0" fontId="30" fillId="0" borderId="15" xfId="0" applyFont="1" applyBorder="1" applyAlignment="1" applyProtection="1">
      <alignment horizontal="center" vertical="center"/>
      <protection locked="0"/>
    </xf>
    <xf numFmtId="165" fontId="30" fillId="0" borderId="26" xfId="1" applyNumberFormat="1" applyFont="1" applyBorder="1" applyAlignment="1" applyProtection="1">
      <alignment vertical="center" wrapText="1"/>
      <protection locked="0"/>
    </xf>
    <xf numFmtId="165" fontId="30" fillId="0" borderId="26" xfId="1" applyNumberFormat="1" applyFont="1" applyBorder="1" applyAlignment="1" applyProtection="1">
      <alignment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165" fontId="30" fillId="0" borderId="1" xfId="1" applyNumberFormat="1" applyFont="1" applyBorder="1" applyAlignment="1" applyProtection="1">
      <alignment vertical="center" wrapText="1"/>
      <protection locked="0"/>
    </xf>
    <xf numFmtId="165" fontId="30" fillId="0" borderId="1" xfId="1" applyNumberFormat="1" applyFont="1" applyBorder="1" applyAlignment="1" applyProtection="1">
      <alignment vertical="center"/>
      <protection locked="0"/>
    </xf>
    <xf numFmtId="165" fontId="30" fillId="0" borderId="1" xfId="1" applyNumberFormat="1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center"/>
      <protection locked="0"/>
    </xf>
    <xf numFmtId="165" fontId="30" fillId="0" borderId="1" xfId="1" applyNumberFormat="1" applyFont="1" applyBorder="1" applyAlignment="1" applyProtection="1">
      <alignment wrapText="1"/>
      <protection locked="0"/>
    </xf>
    <xf numFmtId="165" fontId="30" fillId="0" borderId="1" xfId="1" applyNumberFormat="1" applyFont="1" applyBorder="1" applyProtection="1"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/>
      <protection locked="0"/>
    </xf>
    <xf numFmtId="0" fontId="11" fillId="13" borderId="0" xfId="0" applyFont="1" applyFill="1" applyAlignment="1">
      <alignment horizontal="left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3" fillId="11" borderId="8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9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3" fillId="11" borderId="5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left" vertical="center"/>
    </xf>
    <xf numFmtId="0" fontId="13" fillId="11" borderId="7" xfId="0" applyFont="1" applyFill="1" applyBorder="1" applyAlignment="1">
      <alignment horizontal="left" vertical="center"/>
    </xf>
    <xf numFmtId="0" fontId="13" fillId="12" borderId="36" xfId="0" applyFont="1" applyFill="1" applyBorder="1" applyAlignment="1" applyProtection="1">
      <alignment horizontal="center"/>
      <protection locked="0"/>
    </xf>
    <xf numFmtId="0" fontId="13" fillId="12" borderId="31" xfId="0" applyFont="1" applyFill="1" applyBorder="1" applyAlignment="1" applyProtection="1">
      <alignment horizontal="center"/>
      <protection locked="0"/>
    </xf>
    <xf numFmtId="0" fontId="13" fillId="12" borderId="37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1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10" borderId="5" xfId="0" applyFont="1" applyFill="1" applyBorder="1" applyAlignment="1" applyProtection="1">
      <alignment horizontal="left" vertical="center"/>
      <protection locked="0"/>
    </xf>
    <xf numFmtId="0" fontId="13" fillId="10" borderId="7" xfId="0" applyFont="1" applyFill="1" applyBorder="1" applyAlignment="1" applyProtection="1">
      <alignment horizontal="left" vertical="center"/>
      <protection locked="0"/>
    </xf>
    <xf numFmtId="0" fontId="13" fillId="10" borderId="5" xfId="0" applyFont="1" applyFill="1" applyBorder="1" applyAlignment="1" applyProtection="1">
      <alignment horizontal="left"/>
      <protection locked="0"/>
    </xf>
    <xf numFmtId="0" fontId="13" fillId="10" borderId="7" xfId="0" applyFont="1" applyFill="1" applyBorder="1" applyAlignment="1" applyProtection="1">
      <alignment horizontal="left"/>
      <protection locked="0"/>
    </xf>
    <xf numFmtId="0" fontId="20" fillId="9" borderId="22" xfId="0" applyFont="1" applyFill="1" applyBorder="1" applyAlignment="1" applyProtection="1">
      <alignment horizontal="center" vertical="center"/>
      <protection locked="0"/>
    </xf>
    <xf numFmtId="0" fontId="20" fillId="9" borderId="39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20" fillId="4" borderId="38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0" fillId="14" borderId="38" xfId="0" applyFont="1" applyFill="1" applyBorder="1" applyAlignment="1" applyProtection="1">
      <alignment horizontal="center" vertical="center" wrapText="1"/>
      <protection locked="0"/>
    </xf>
    <xf numFmtId="0" fontId="20" fillId="14" borderId="40" xfId="0" applyFont="1" applyFill="1" applyBorder="1" applyAlignment="1" applyProtection="1">
      <alignment horizontal="center" vertical="center" wrapText="1"/>
      <protection locked="0"/>
    </xf>
    <xf numFmtId="0" fontId="20" fillId="14" borderId="25" xfId="0" applyFont="1" applyFill="1" applyBorder="1" applyAlignment="1" applyProtection="1">
      <alignment horizontal="center" vertical="center" wrapText="1"/>
      <protection locked="0"/>
    </xf>
    <xf numFmtId="0" fontId="20" fillId="14" borderId="20" xfId="0" applyFont="1" applyFill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17" fillId="3" borderId="2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12" borderId="27" xfId="0" applyFont="1" applyFill="1" applyBorder="1" applyAlignment="1" applyProtection="1">
      <alignment horizontal="center"/>
      <protection locked="0"/>
    </xf>
    <xf numFmtId="0" fontId="13" fillId="12" borderId="28" xfId="0" applyFont="1" applyFill="1" applyBorder="1" applyAlignment="1" applyProtection="1">
      <alignment horizontal="center"/>
      <protection locked="0"/>
    </xf>
    <xf numFmtId="0" fontId="13" fillId="12" borderId="29" xfId="0" applyFont="1" applyFill="1" applyBorder="1" applyAlignment="1" applyProtection="1">
      <alignment horizontal="center"/>
      <protection locked="0"/>
    </xf>
    <xf numFmtId="0" fontId="20" fillId="9" borderId="23" xfId="0" applyFont="1" applyFill="1" applyBorder="1" applyAlignment="1" applyProtection="1">
      <alignment horizontal="center" vertical="center"/>
      <protection locked="0"/>
    </xf>
    <xf numFmtId="0" fontId="20" fillId="9" borderId="24" xfId="0" applyFont="1" applyFill="1" applyBorder="1" applyAlignment="1" applyProtection="1">
      <alignment horizontal="center" vertical="center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20" fillId="14" borderId="34" xfId="0" applyFont="1" applyFill="1" applyBorder="1" applyAlignment="1" applyProtection="1">
      <alignment horizontal="center" vertical="center" wrapText="1"/>
      <protection locked="0"/>
    </xf>
    <xf numFmtId="0" fontId="20" fillId="14" borderId="26" xfId="0" applyFont="1" applyFill="1" applyBorder="1" applyAlignment="1" applyProtection="1">
      <alignment horizontal="center" vertical="center" wrapText="1"/>
      <protection locked="0"/>
    </xf>
    <xf numFmtId="0" fontId="20" fillId="14" borderId="1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133350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8B2A1AB5-9935-416C-A0E5-86A0A93E2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9"/>
  <sheetViews>
    <sheetView tabSelected="1" zoomScale="112" zoomScaleNormal="112" workbookViewId="0">
      <selection activeCell="M9" sqref="M9"/>
    </sheetView>
  </sheetViews>
  <sheetFormatPr defaultColWidth="8.90625" defaultRowHeight="22.5"/>
  <cols>
    <col min="1" max="1" width="10.08984375" style="2" customWidth="1"/>
    <col min="2" max="2" width="17.6328125" style="2" customWidth="1"/>
    <col min="3" max="10" width="8.90625" style="2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118"/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49" t="s">
        <v>19</v>
      </c>
      <c r="L1" s="72" t="s">
        <v>28</v>
      </c>
    </row>
    <row r="2" spans="1:12" ht="25.75" customHeight="1">
      <c r="A2" s="119"/>
      <c r="B2" s="50" t="s">
        <v>5</v>
      </c>
      <c r="C2" s="130" t="s">
        <v>27</v>
      </c>
      <c r="D2" s="131"/>
      <c r="E2" s="131"/>
      <c r="F2" s="131"/>
      <c r="G2" s="131"/>
      <c r="H2" s="131"/>
      <c r="I2" s="131"/>
      <c r="J2" s="132"/>
      <c r="K2" s="49" t="s">
        <v>20</v>
      </c>
      <c r="L2" s="74">
        <v>9</v>
      </c>
    </row>
    <row r="3" spans="1:12" ht="25.75" customHeight="1">
      <c r="A3" s="119"/>
      <c r="B3" s="49" t="s">
        <v>3</v>
      </c>
      <c r="C3" s="127" t="s">
        <v>10</v>
      </c>
      <c r="D3" s="128"/>
      <c r="E3" s="128"/>
      <c r="F3" s="128"/>
      <c r="G3" s="128"/>
      <c r="H3" s="128"/>
      <c r="I3" s="128"/>
      <c r="J3" s="129"/>
      <c r="K3" s="49" t="s">
        <v>1</v>
      </c>
      <c r="L3" s="74">
        <v>1</v>
      </c>
    </row>
    <row r="4" spans="1:12" ht="25.75" customHeight="1">
      <c r="A4" s="120"/>
      <c r="B4" s="49" t="s">
        <v>4</v>
      </c>
      <c r="C4" s="133" t="s">
        <v>10</v>
      </c>
      <c r="D4" s="134"/>
      <c r="E4" s="134"/>
      <c r="F4" s="134"/>
      <c r="G4" s="135" t="s">
        <v>11</v>
      </c>
      <c r="H4" s="136"/>
      <c r="I4" s="137" t="s">
        <v>10</v>
      </c>
      <c r="J4" s="138"/>
      <c r="K4" s="49" t="s">
        <v>2</v>
      </c>
      <c r="L4" s="75" t="s">
        <v>101</v>
      </c>
    </row>
    <row r="5" spans="1:12" ht="25.75" customHeight="1">
      <c r="A5" s="3"/>
      <c r="L5" s="4"/>
    </row>
    <row r="6" spans="1:12" ht="25.75" customHeight="1">
      <c r="A6" s="3"/>
      <c r="B6" s="139" t="s">
        <v>12</v>
      </c>
      <c r="C6" s="140"/>
      <c r="D6" s="140"/>
      <c r="E6" s="140"/>
      <c r="F6" s="140"/>
      <c r="G6" s="140"/>
      <c r="H6" s="140"/>
      <c r="I6" s="140"/>
      <c r="J6" s="140"/>
      <c r="K6" s="141"/>
      <c r="L6" s="4"/>
    </row>
    <row r="7" spans="1:12" ht="25.75" customHeight="1">
      <c r="A7" s="3"/>
      <c r="B7" s="5" t="s">
        <v>26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5.75" customHeight="1">
      <c r="A8" s="3"/>
      <c r="L8" s="4"/>
    </row>
    <row r="9" spans="1:12" ht="25.75" customHeight="1">
      <c r="A9" s="3"/>
      <c r="B9" s="121" t="s">
        <v>6</v>
      </c>
      <c r="C9" s="122"/>
      <c r="D9" s="122"/>
      <c r="E9" s="122"/>
      <c r="F9" s="122"/>
      <c r="G9" s="122"/>
      <c r="H9" s="122"/>
      <c r="I9" s="122"/>
      <c r="J9" s="122"/>
      <c r="K9" s="123"/>
      <c r="L9" s="4"/>
    </row>
    <row r="10" spans="1:12" ht="25.75" customHeight="1">
      <c r="A10" s="3"/>
      <c r="B10" s="8" t="s">
        <v>31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5.75" customHeight="1">
      <c r="A11" s="3"/>
      <c r="B11" s="11" t="s">
        <v>91</v>
      </c>
      <c r="C11" s="12"/>
      <c r="D11" s="12"/>
      <c r="E11" s="12"/>
      <c r="F11" s="12"/>
      <c r="G11" s="12"/>
      <c r="H11" s="12"/>
      <c r="I11" s="12"/>
      <c r="J11" s="12"/>
      <c r="K11" s="13"/>
      <c r="L11" s="4"/>
    </row>
    <row r="12" spans="1:12" ht="25.75" customHeight="1">
      <c r="A12" s="3"/>
      <c r="B12" s="11" t="s">
        <v>29</v>
      </c>
      <c r="C12" s="12"/>
      <c r="D12" s="12"/>
      <c r="E12" s="12"/>
      <c r="F12" s="12"/>
      <c r="G12" s="12"/>
      <c r="H12" s="12"/>
      <c r="I12" s="12"/>
      <c r="J12" s="12"/>
      <c r="K12" s="13"/>
      <c r="L12" s="4"/>
    </row>
    <row r="13" spans="1:12" ht="25.75" customHeight="1">
      <c r="A13" s="3"/>
      <c r="B13" s="11" t="s">
        <v>32</v>
      </c>
      <c r="C13" s="12"/>
      <c r="D13" s="12"/>
      <c r="E13" s="12"/>
      <c r="F13" s="12"/>
      <c r="G13" s="12"/>
      <c r="H13" s="12"/>
      <c r="I13" s="12"/>
      <c r="J13" s="12"/>
      <c r="K13" s="13"/>
      <c r="L13" s="4"/>
    </row>
    <row r="14" spans="1:12" ht="25.75" customHeight="1">
      <c r="A14" s="3"/>
      <c r="B14" s="11" t="s">
        <v>30</v>
      </c>
      <c r="C14" s="12"/>
      <c r="D14" s="12"/>
      <c r="E14" s="12"/>
      <c r="F14" s="12"/>
      <c r="G14" s="12"/>
      <c r="H14" s="12"/>
      <c r="I14" s="12"/>
      <c r="J14" s="12"/>
      <c r="K14" s="13"/>
      <c r="L14" s="4"/>
    </row>
    <row r="15" spans="1:12" ht="25.75" customHeight="1">
      <c r="A15" s="3"/>
      <c r="B15" s="14"/>
      <c r="C15" s="15"/>
      <c r="D15" s="15"/>
      <c r="E15" s="15"/>
      <c r="F15" s="15"/>
      <c r="G15" s="15"/>
      <c r="H15" s="15"/>
      <c r="I15" s="15"/>
      <c r="J15" s="15"/>
      <c r="K15" s="16"/>
      <c r="L15" s="4"/>
    </row>
    <row r="16" spans="1:12" ht="25.75" customHeight="1">
      <c r="A16" s="3"/>
      <c r="L16" s="4"/>
    </row>
    <row r="17" spans="1:12" ht="25.75" customHeight="1">
      <c r="A17" s="3"/>
      <c r="B17" s="121" t="s">
        <v>16</v>
      </c>
      <c r="C17" s="124"/>
      <c r="D17" s="124"/>
      <c r="E17" s="124"/>
      <c r="F17" s="124"/>
      <c r="G17" s="124"/>
      <c r="H17" s="124"/>
      <c r="I17" s="124"/>
      <c r="J17" s="124"/>
      <c r="K17" s="125"/>
      <c r="L17" s="4"/>
    </row>
    <row r="18" spans="1:12" ht="25.75" customHeight="1">
      <c r="A18" s="3"/>
      <c r="B18" s="22" t="s">
        <v>14</v>
      </c>
      <c r="C18" s="23" t="s">
        <v>15</v>
      </c>
      <c r="D18" s="20"/>
      <c r="E18" s="20"/>
      <c r="F18" s="20"/>
      <c r="G18" s="20"/>
      <c r="H18" s="20"/>
      <c r="I18" s="20"/>
      <c r="J18" s="20"/>
      <c r="K18" s="21"/>
      <c r="L18" s="4"/>
    </row>
    <row r="19" spans="1:12" ht="25.75" customHeight="1">
      <c r="A19" s="3"/>
      <c r="B19" s="1" t="s">
        <v>13</v>
      </c>
      <c r="C19" s="24" t="s">
        <v>33</v>
      </c>
      <c r="D19" s="20"/>
      <c r="E19" s="20"/>
      <c r="F19" s="20"/>
      <c r="G19" s="20"/>
      <c r="H19" s="20"/>
      <c r="I19" s="20"/>
      <c r="J19" s="20"/>
      <c r="K19" s="21"/>
      <c r="L19" s="4"/>
    </row>
    <row r="20" spans="1:12" ht="25.75" customHeight="1">
      <c r="A20" s="3"/>
      <c r="L20" s="4"/>
    </row>
    <row r="21" spans="1:12" ht="20" customHeight="1">
      <c r="B21" s="121" t="s">
        <v>23</v>
      </c>
      <c r="C21" s="124"/>
      <c r="D21" s="124"/>
      <c r="E21" s="124"/>
      <c r="F21" s="124"/>
      <c r="G21" s="124"/>
      <c r="H21" s="124"/>
      <c r="I21" s="124"/>
      <c r="J21" s="124"/>
      <c r="K21" s="125"/>
      <c r="L21" s="4"/>
    </row>
    <row r="22" spans="1:12" ht="29.4" customHeight="1">
      <c r="B22" s="22" t="s">
        <v>14</v>
      </c>
      <c r="C22" s="23" t="s">
        <v>15</v>
      </c>
      <c r="D22" s="20"/>
      <c r="E22" s="20"/>
      <c r="F22" s="20"/>
      <c r="G22" s="20"/>
      <c r="H22" s="20"/>
      <c r="I22" s="20"/>
      <c r="J22" s="20"/>
      <c r="K22" s="21"/>
      <c r="L22" s="4"/>
    </row>
    <row r="23" spans="1:12" ht="29.4" customHeight="1">
      <c r="B23" s="1" t="s">
        <v>13</v>
      </c>
      <c r="C23" s="24" t="s">
        <v>34</v>
      </c>
      <c r="D23" s="20"/>
      <c r="E23" s="20"/>
      <c r="F23" s="20"/>
      <c r="G23" s="20"/>
      <c r="H23" s="20"/>
      <c r="I23" s="20"/>
      <c r="J23" s="20"/>
      <c r="K23" s="21"/>
      <c r="L23" s="4"/>
    </row>
    <row r="24" spans="1:12" ht="27.65" customHeight="1">
      <c r="L24" s="4"/>
    </row>
    <row r="25" spans="1:12" ht="27.65" customHeight="1">
      <c r="B25" s="47" t="s">
        <v>76</v>
      </c>
      <c r="C25" s="47"/>
      <c r="D25" s="47"/>
      <c r="E25" s="47"/>
      <c r="F25" s="47"/>
      <c r="G25" s="47"/>
      <c r="H25" s="47"/>
      <c r="I25" s="47"/>
      <c r="J25" s="47"/>
      <c r="K25" s="47"/>
      <c r="L25" s="4"/>
    </row>
    <row r="26" spans="1:12" ht="51.65" customHeight="1">
      <c r="B26" s="117" t="s">
        <v>77</v>
      </c>
      <c r="C26" s="117"/>
      <c r="D26" s="117"/>
      <c r="E26" s="117"/>
      <c r="F26" s="117"/>
      <c r="G26" s="117"/>
      <c r="H26" s="117"/>
      <c r="I26" s="117"/>
      <c r="J26" s="117"/>
      <c r="K26" s="117"/>
      <c r="L26" s="4"/>
    </row>
    <row r="27" spans="1:12" ht="20" customHeight="1">
      <c r="L27" s="4"/>
    </row>
    <row r="28" spans="1:12" ht="20" customHeight="1" thickBo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20" customHeight="1"/>
    <row r="30" spans="1:12" ht="20" customHeight="1"/>
    <row r="31" spans="1:12" ht="20" customHeight="1"/>
    <row r="94" spans="1:12">
      <c r="A94" s="3"/>
      <c r="L94" s="4"/>
    </row>
    <row r="95" spans="1:12">
      <c r="A95" s="3"/>
      <c r="L95" s="4"/>
    </row>
    <row r="96" spans="1:12">
      <c r="A96" s="3"/>
      <c r="L96" s="4"/>
    </row>
    <row r="97" spans="1:12">
      <c r="A97" s="3"/>
      <c r="L97" s="4"/>
    </row>
    <row r="98" spans="1:12">
      <c r="A98" s="3"/>
      <c r="L98" s="4"/>
    </row>
    <row r="99" spans="1:12" ht="23" thickBot="1">
      <c r="A99" s="1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9"/>
    </row>
  </sheetData>
  <sheetProtection algorithmName="SHA-512" hashValue="gyEk3B/hs7gYKtwC2kX1A23iSsFFEwpobPWnf4MV0S59FyW3Qh6/0V1GG3Nhc+y1pmlEVeevu95AKmmXT2F0oQ==" saltValue="z37RPPDYdr9ocYfYvJZggA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2">
    <mergeCell ref="B26:K26"/>
    <mergeCell ref="A1:A4"/>
    <mergeCell ref="B9:K9"/>
    <mergeCell ref="B17:K17"/>
    <mergeCell ref="B1:J1"/>
    <mergeCell ref="C3:J3"/>
    <mergeCell ref="C2:J2"/>
    <mergeCell ref="B21:K21"/>
    <mergeCell ref="C4:F4"/>
    <mergeCell ref="G4:H4"/>
    <mergeCell ref="I4:J4"/>
    <mergeCell ref="B6:K6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12"/>
  <sheetViews>
    <sheetView topLeftCell="D72" zoomScale="90" zoomScaleNormal="90" workbookViewId="0">
      <selection activeCell="E106" sqref="E106:F106 L106"/>
    </sheetView>
  </sheetViews>
  <sheetFormatPr defaultColWidth="8.90625" defaultRowHeight="22.5"/>
  <cols>
    <col min="1" max="1" width="10.08984375" style="51" customWidth="1"/>
    <col min="2" max="2" width="8.26953125" style="51" customWidth="1"/>
    <col min="3" max="3" width="31.90625" style="51" customWidth="1"/>
    <col min="4" max="4" width="15.7265625" style="51" customWidth="1"/>
    <col min="5" max="5" width="10" style="51" customWidth="1"/>
    <col min="6" max="6" width="15.7265625" style="51" customWidth="1"/>
    <col min="7" max="7" width="15.90625" style="51" customWidth="1"/>
    <col min="8" max="8" width="11.1796875" style="51" customWidth="1"/>
    <col min="9" max="9" width="15.7265625" style="51" customWidth="1"/>
    <col min="10" max="11" width="12.7265625" style="51" customWidth="1"/>
    <col min="12" max="12" width="11.81640625" style="51" customWidth="1"/>
    <col min="13" max="13" width="14.6328125" style="51" customWidth="1"/>
    <col min="14" max="15" width="14.90625" style="51" customWidth="1"/>
    <col min="16" max="16" width="11.08984375" style="51" customWidth="1"/>
    <col min="17" max="16384" width="8.90625" style="51"/>
  </cols>
  <sheetData>
    <row r="1" spans="1:16" ht="34.75" customHeight="1">
      <c r="A1" s="145"/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49" t="s">
        <v>19</v>
      </c>
      <c r="P1" s="72" t="str">
        <f>+ลักษณะกิจกรรม!L1</f>
        <v>LESS-EE-03</v>
      </c>
    </row>
    <row r="2" spans="1:16" ht="25.75" customHeight="1">
      <c r="A2" s="146"/>
      <c r="B2" s="154" t="s">
        <v>5</v>
      </c>
      <c r="C2" s="155"/>
      <c r="D2" s="149" t="str">
        <f>+ลักษณะกิจกรรม!C2</f>
        <v>การเปลี่ยนอุปกรณ์ไฟฟ้าแสงสว่างเพื่อเพิ่มประสิทธิภาพ</v>
      </c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49" t="s">
        <v>20</v>
      </c>
      <c r="P2" s="74">
        <f>+ลักษณะกิจกรรม!L2</f>
        <v>9</v>
      </c>
    </row>
    <row r="3" spans="1:16" ht="25.75" customHeight="1">
      <c r="A3" s="146"/>
      <c r="B3" s="156" t="s">
        <v>3</v>
      </c>
      <c r="C3" s="157"/>
      <c r="D3" s="127" t="str">
        <f>+ลักษณะกิจกรรม!C3</f>
        <v>กรอกข้อมูล</v>
      </c>
      <c r="E3" s="128"/>
      <c r="F3" s="128"/>
      <c r="G3" s="128"/>
      <c r="H3" s="128"/>
      <c r="I3" s="128"/>
      <c r="J3" s="128"/>
      <c r="K3" s="128"/>
      <c r="L3" s="128"/>
      <c r="M3" s="128"/>
      <c r="N3" s="129"/>
      <c r="O3" s="49" t="s">
        <v>1</v>
      </c>
      <c r="P3" s="74">
        <v>2</v>
      </c>
    </row>
    <row r="4" spans="1:16" ht="25.75" customHeight="1">
      <c r="A4" s="147"/>
      <c r="B4" s="156" t="s">
        <v>4</v>
      </c>
      <c r="C4" s="157"/>
      <c r="D4" s="133" t="str">
        <f>+ลักษณะกิจกรรม!C4</f>
        <v>กรอกข้อมูล</v>
      </c>
      <c r="E4" s="134"/>
      <c r="F4" s="134"/>
      <c r="G4" s="134"/>
      <c r="H4" s="134"/>
      <c r="I4" s="134"/>
      <c r="J4" s="152" t="s">
        <v>11</v>
      </c>
      <c r="K4" s="152"/>
      <c r="L4" s="153" t="str">
        <f>+ลักษณะกิจกรรม!I4</f>
        <v>กรอกข้อมูล</v>
      </c>
      <c r="M4" s="153"/>
      <c r="N4" s="153"/>
      <c r="O4" s="49" t="s">
        <v>2</v>
      </c>
      <c r="P4" s="75" t="str">
        <f>+ลักษณะกิจกรรม!L4</f>
        <v>28/5/2568</v>
      </c>
    </row>
    <row r="5" spans="1:16" ht="25.75" customHeight="1">
      <c r="A5" s="52"/>
      <c r="B5" s="87"/>
      <c r="C5" s="87"/>
      <c r="D5" s="38"/>
      <c r="E5" s="38"/>
      <c r="F5" s="38"/>
      <c r="G5" s="38"/>
      <c r="H5" s="38"/>
      <c r="I5" s="38"/>
      <c r="J5" s="54"/>
      <c r="K5" s="54"/>
      <c r="L5" s="39"/>
      <c r="M5" s="39"/>
      <c r="N5" s="39"/>
      <c r="O5" s="53"/>
      <c r="P5" s="88"/>
    </row>
    <row r="6" spans="1:16" ht="30.65" customHeight="1">
      <c r="A6" s="52"/>
      <c r="B6" s="89" t="s">
        <v>92</v>
      </c>
      <c r="C6" s="90"/>
      <c r="D6" s="91"/>
      <c r="E6" s="38"/>
      <c r="F6" s="38"/>
      <c r="G6" s="38"/>
      <c r="H6" s="38"/>
      <c r="I6" s="38"/>
      <c r="J6" s="54"/>
      <c r="K6" s="54"/>
      <c r="L6" s="39"/>
      <c r="M6" s="39"/>
      <c r="N6" s="39"/>
      <c r="O6" s="53"/>
      <c r="P6" s="88"/>
    </row>
    <row r="7" spans="1:16" ht="11.4" customHeight="1" thickBot="1">
      <c r="A7" s="52"/>
      <c r="B7" s="53"/>
      <c r="C7" s="53"/>
      <c r="D7" s="38"/>
      <c r="E7" s="38"/>
      <c r="F7" s="38"/>
      <c r="G7" s="38"/>
      <c r="H7" s="38"/>
      <c r="I7" s="38"/>
      <c r="J7" s="38"/>
      <c r="K7" s="38"/>
      <c r="L7" s="54"/>
      <c r="M7" s="39"/>
      <c r="N7" s="39"/>
      <c r="O7" s="53"/>
      <c r="P7" s="55"/>
    </row>
    <row r="8" spans="1:16" ht="25.75" customHeight="1" thickBot="1">
      <c r="A8" s="56"/>
      <c r="B8" s="142" t="s">
        <v>82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  <c r="P8" s="57"/>
    </row>
    <row r="9" spans="1:16" ht="25.75" customHeight="1">
      <c r="A9" s="56"/>
      <c r="B9" s="158" t="s">
        <v>7</v>
      </c>
      <c r="C9" s="158" t="s">
        <v>42</v>
      </c>
      <c r="D9" s="166" t="s">
        <v>35</v>
      </c>
      <c r="E9" s="166" t="s">
        <v>36</v>
      </c>
      <c r="F9" s="166" t="s">
        <v>37</v>
      </c>
      <c r="G9" s="168" t="s">
        <v>38</v>
      </c>
      <c r="H9" s="168" t="s">
        <v>39</v>
      </c>
      <c r="I9" s="168" t="s">
        <v>40</v>
      </c>
      <c r="J9" s="170" t="s">
        <v>71</v>
      </c>
      <c r="K9" s="170" t="s">
        <v>72</v>
      </c>
      <c r="L9" s="164" t="s">
        <v>73</v>
      </c>
      <c r="M9" s="160" t="s">
        <v>83</v>
      </c>
      <c r="N9" s="160" t="s">
        <v>84</v>
      </c>
      <c r="O9" s="162" t="s">
        <v>85</v>
      </c>
      <c r="P9" s="57"/>
    </row>
    <row r="10" spans="1:16" ht="85.25" customHeight="1" thickBot="1">
      <c r="A10" s="56"/>
      <c r="B10" s="159"/>
      <c r="C10" s="159"/>
      <c r="D10" s="167"/>
      <c r="E10" s="167"/>
      <c r="F10" s="167"/>
      <c r="G10" s="169"/>
      <c r="H10" s="169"/>
      <c r="I10" s="169"/>
      <c r="J10" s="171"/>
      <c r="K10" s="171"/>
      <c r="L10" s="165"/>
      <c r="M10" s="161"/>
      <c r="N10" s="161"/>
      <c r="O10" s="163"/>
      <c r="P10" s="57"/>
    </row>
    <row r="11" spans="1:16" ht="39" customHeight="1">
      <c r="A11" s="56"/>
      <c r="B11" s="101">
        <v>1</v>
      </c>
      <c r="C11" s="105" t="s">
        <v>89</v>
      </c>
      <c r="D11" s="106" t="s">
        <v>68</v>
      </c>
      <c r="E11" s="107">
        <v>100</v>
      </c>
      <c r="F11" s="107">
        <v>36</v>
      </c>
      <c r="G11" s="106" t="s">
        <v>70</v>
      </c>
      <c r="H11" s="107">
        <v>100</v>
      </c>
      <c r="I11" s="107">
        <v>16</v>
      </c>
      <c r="J11" s="107">
        <v>8</v>
      </c>
      <c r="K11" s="107">
        <v>220</v>
      </c>
      <c r="L11" s="102">
        <f>+J11*K11</f>
        <v>1760</v>
      </c>
      <c r="M11" s="103">
        <f>+$E11*$F11*$L11*อ้างอิง!$G$15/1000</f>
        <v>2966.5152000000003</v>
      </c>
      <c r="N11" s="103">
        <f>+$H11*$I11*$L11*อ้างอิง!$G$15/1000</f>
        <v>1318.4512</v>
      </c>
      <c r="O11" s="104">
        <f>+M11-N11</f>
        <v>1648.0640000000003</v>
      </c>
      <c r="P11" s="57"/>
    </row>
    <row r="12" spans="1:16" ht="39" customHeight="1">
      <c r="A12" s="56"/>
      <c r="B12" s="81">
        <v>2</v>
      </c>
      <c r="C12" s="108" t="s">
        <v>90</v>
      </c>
      <c r="D12" s="109" t="s">
        <v>69</v>
      </c>
      <c r="E12" s="110">
        <v>100</v>
      </c>
      <c r="F12" s="110">
        <v>500</v>
      </c>
      <c r="G12" s="109" t="s">
        <v>70</v>
      </c>
      <c r="H12" s="110">
        <v>100</v>
      </c>
      <c r="I12" s="110">
        <v>120</v>
      </c>
      <c r="J12" s="110">
        <v>12</v>
      </c>
      <c r="K12" s="110">
        <v>365</v>
      </c>
      <c r="L12" s="82">
        <f t="shared" ref="L12:L13" si="0">+J12*K12</f>
        <v>4380</v>
      </c>
      <c r="M12" s="83">
        <f>+$E12*$F12*$L12*อ้างอิง!$G$15/1000</f>
        <v>102535.8</v>
      </c>
      <c r="N12" s="83">
        <f>+$H12*$I12*$L12*อ้างอิง!$G$15/1000</f>
        <v>24608.592000000001</v>
      </c>
      <c r="O12" s="84">
        <f t="shared" ref="O12:O13" si="1">+M12-N12</f>
        <v>77927.207999999999</v>
      </c>
      <c r="P12" s="57"/>
    </row>
    <row r="13" spans="1:16" ht="44.4" customHeight="1">
      <c r="A13" s="56"/>
      <c r="B13" s="81">
        <v>3</v>
      </c>
      <c r="C13" s="108"/>
      <c r="D13" s="109"/>
      <c r="E13" s="110"/>
      <c r="F13" s="110"/>
      <c r="G13" s="111"/>
      <c r="H13" s="110"/>
      <c r="I13" s="110"/>
      <c r="J13" s="110"/>
      <c r="K13" s="110"/>
      <c r="L13" s="82">
        <f t="shared" si="0"/>
        <v>0</v>
      </c>
      <c r="M13" s="83">
        <f>+$E13*$F13*$L13*อ้างอิง!$G$15/1000</f>
        <v>0</v>
      </c>
      <c r="N13" s="83">
        <f>+$H13*$I13*$L13*อ้างอิง!$G$15/1000</f>
        <v>0</v>
      </c>
      <c r="O13" s="84">
        <f t="shared" si="1"/>
        <v>0</v>
      </c>
      <c r="P13" s="57"/>
    </row>
    <row r="14" spans="1:16" ht="39" customHeight="1">
      <c r="A14" s="56"/>
      <c r="B14" s="81">
        <v>4</v>
      </c>
      <c r="C14" s="108"/>
      <c r="D14" s="109"/>
      <c r="E14" s="110"/>
      <c r="F14" s="110"/>
      <c r="G14" s="109"/>
      <c r="H14" s="110"/>
      <c r="I14" s="110"/>
      <c r="J14" s="110"/>
      <c r="K14" s="110"/>
      <c r="L14" s="82">
        <f t="shared" ref="L14:L23" si="2">+J14*K14</f>
        <v>0</v>
      </c>
      <c r="M14" s="83">
        <f>+$E14*$F14*$L14*อ้างอิง!$G$15/1000</f>
        <v>0</v>
      </c>
      <c r="N14" s="83">
        <f>+$H14*$I14*$L14*อ้างอิง!$G$15/1000</f>
        <v>0</v>
      </c>
      <c r="O14" s="84">
        <f t="shared" ref="O14:O23" si="3">+M14-N14</f>
        <v>0</v>
      </c>
      <c r="P14" s="57"/>
    </row>
    <row r="15" spans="1:16" ht="39" customHeight="1">
      <c r="A15" s="56"/>
      <c r="B15" s="81">
        <v>5</v>
      </c>
      <c r="C15" s="108"/>
      <c r="D15" s="109"/>
      <c r="E15" s="110"/>
      <c r="F15" s="110"/>
      <c r="G15" s="109"/>
      <c r="H15" s="110"/>
      <c r="I15" s="110"/>
      <c r="J15" s="110"/>
      <c r="K15" s="110"/>
      <c r="L15" s="82">
        <f t="shared" si="2"/>
        <v>0</v>
      </c>
      <c r="M15" s="83">
        <f>+$E15*$F15*$L15*อ้างอิง!$G$15/1000</f>
        <v>0</v>
      </c>
      <c r="N15" s="83">
        <f>+$H15*$I15*$L15*อ้างอิง!$G$15/1000</f>
        <v>0</v>
      </c>
      <c r="O15" s="84">
        <f t="shared" si="3"/>
        <v>0</v>
      </c>
      <c r="P15" s="57"/>
    </row>
    <row r="16" spans="1:16" ht="39" customHeight="1">
      <c r="A16" s="56"/>
      <c r="B16" s="81">
        <v>6</v>
      </c>
      <c r="C16" s="108"/>
      <c r="D16" s="109"/>
      <c r="E16" s="110"/>
      <c r="F16" s="110"/>
      <c r="G16" s="109"/>
      <c r="H16" s="110"/>
      <c r="I16" s="110"/>
      <c r="J16" s="110"/>
      <c r="K16" s="110"/>
      <c r="L16" s="82">
        <f t="shared" si="2"/>
        <v>0</v>
      </c>
      <c r="M16" s="83">
        <f>+$E16*$F16*$L16*อ้างอิง!$G$15/1000</f>
        <v>0</v>
      </c>
      <c r="N16" s="83">
        <f>+$H16*$I16*$L16*อ้างอิง!$G$15/1000</f>
        <v>0</v>
      </c>
      <c r="O16" s="84">
        <f t="shared" si="3"/>
        <v>0</v>
      </c>
      <c r="P16" s="57"/>
    </row>
    <row r="17" spans="1:16" ht="39" customHeight="1">
      <c r="A17" s="56"/>
      <c r="B17" s="81">
        <v>7</v>
      </c>
      <c r="C17" s="108"/>
      <c r="D17" s="109"/>
      <c r="E17" s="110"/>
      <c r="F17" s="110"/>
      <c r="G17" s="109"/>
      <c r="H17" s="110"/>
      <c r="I17" s="110"/>
      <c r="J17" s="110"/>
      <c r="K17" s="110"/>
      <c r="L17" s="82">
        <f t="shared" si="2"/>
        <v>0</v>
      </c>
      <c r="M17" s="83">
        <f>+$E17*$F17*$L17*อ้างอิง!$G$15/1000</f>
        <v>0</v>
      </c>
      <c r="N17" s="83">
        <f>+$H17*$I17*$L17*อ้างอิง!$G$15/1000</f>
        <v>0</v>
      </c>
      <c r="O17" s="84">
        <f t="shared" si="3"/>
        <v>0</v>
      </c>
      <c r="P17" s="57"/>
    </row>
    <row r="18" spans="1:16" ht="39" customHeight="1">
      <c r="A18" s="56"/>
      <c r="B18" s="81">
        <v>8</v>
      </c>
      <c r="C18" s="108"/>
      <c r="D18" s="109"/>
      <c r="E18" s="110"/>
      <c r="F18" s="110"/>
      <c r="G18" s="109"/>
      <c r="H18" s="110"/>
      <c r="I18" s="110"/>
      <c r="J18" s="110"/>
      <c r="K18" s="110"/>
      <c r="L18" s="82">
        <f t="shared" si="2"/>
        <v>0</v>
      </c>
      <c r="M18" s="83">
        <f>+$E18*$F18*$L18*อ้างอิง!$G$15/1000</f>
        <v>0</v>
      </c>
      <c r="N18" s="83">
        <f>+$H18*$I18*$L18*อ้างอิง!$G$15/1000</f>
        <v>0</v>
      </c>
      <c r="O18" s="84">
        <f t="shared" si="3"/>
        <v>0</v>
      </c>
      <c r="P18" s="57"/>
    </row>
    <row r="19" spans="1:16" ht="39" customHeight="1">
      <c r="A19" s="56"/>
      <c r="B19" s="81">
        <v>9</v>
      </c>
      <c r="C19" s="108"/>
      <c r="D19" s="109"/>
      <c r="E19" s="110"/>
      <c r="F19" s="110"/>
      <c r="G19" s="109"/>
      <c r="H19" s="110"/>
      <c r="I19" s="110"/>
      <c r="J19" s="110"/>
      <c r="K19" s="110"/>
      <c r="L19" s="82">
        <f t="shared" si="2"/>
        <v>0</v>
      </c>
      <c r="M19" s="83">
        <f>+$E19*$F19*$L19*อ้างอิง!$G$15/1000</f>
        <v>0</v>
      </c>
      <c r="N19" s="83">
        <f>+$H19*$I19*$L19*อ้างอิง!$G$15/1000</f>
        <v>0</v>
      </c>
      <c r="O19" s="84">
        <f t="shared" si="3"/>
        <v>0</v>
      </c>
      <c r="P19" s="57"/>
    </row>
    <row r="20" spans="1:16" ht="39" customHeight="1">
      <c r="A20" s="56"/>
      <c r="B20" s="81">
        <v>10</v>
      </c>
      <c r="C20" s="108"/>
      <c r="D20" s="109"/>
      <c r="E20" s="110"/>
      <c r="F20" s="110"/>
      <c r="G20" s="109"/>
      <c r="H20" s="110"/>
      <c r="I20" s="110"/>
      <c r="J20" s="110"/>
      <c r="K20" s="110"/>
      <c r="L20" s="82">
        <f t="shared" si="2"/>
        <v>0</v>
      </c>
      <c r="M20" s="83">
        <f>+$E20*$F20*$L20*อ้างอิง!$G$15/1000</f>
        <v>0</v>
      </c>
      <c r="N20" s="83">
        <f>+$H20*$I20*$L20*อ้างอิง!$G$15/1000</f>
        <v>0</v>
      </c>
      <c r="O20" s="84">
        <f t="shared" si="3"/>
        <v>0</v>
      </c>
      <c r="P20" s="57"/>
    </row>
    <row r="21" spans="1:16" ht="39" customHeight="1">
      <c r="A21" s="56"/>
      <c r="B21" s="81">
        <v>11</v>
      </c>
      <c r="C21" s="108"/>
      <c r="D21" s="109"/>
      <c r="E21" s="110"/>
      <c r="F21" s="110"/>
      <c r="G21" s="109"/>
      <c r="H21" s="110"/>
      <c r="I21" s="110"/>
      <c r="J21" s="110"/>
      <c r="K21" s="110"/>
      <c r="L21" s="82">
        <f t="shared" si="2"/>
        <v>0</v>
      </c>
      <c r="M21" s="83">
        <f>+$E21*$F21*$L21*อ้างอิง!$G$15/1000</f>
        <v>0</v>
      </c>
      <c r="N21" s="83">
        <f>+$H21*$I21*$L21*อ้างอิง!$G$15/1000</f>
        <v>0</v>
      </c>
      <c r="O21" s="84">
        <f t="shared" si="3"/>
        <v>0</v>
      </c>
      <c r="P21" s="57"/>
    </row>
    <row r="22" spans="1:16" ht="39" customHeight="1">
      <c r="A22" s="56"/>
      <c r="B22" s="81">
        <v>12</v>
      </c>
      <c r="C22" s="108"/>
      <c r="D22" s="109"/>
      <c r="E22" s="110"/>
      <c r="F22" s="110"/>
      <c r="G22" s="109"/>
      <c r="H22" s="110"/>
      <c r="I22" s="110"/>
      <c r="J22" s="110"/>
      <c r="K22" s="110"/>
      <c r="L22" s="82">
        <f t="shared" si="2"/>
        <v>0</v>
      </c>
      <c r="M22" s="83">
        <f>+$E22*$F22*$L22*อ้างอิง!$G$15/1000</f>
        <v>0</v>
      </c>
      <c r="N22" s="83">
        <f>+$H22*$I22*$L22*อ้างอิง!$G$15/1000</f>
        <v>0</v>
      </c>
      <c r="O22" s="84">
        <f t="shared" si="3"/>
        <v>0</v>
      </c>
      <c r="P22" s="57"/>
    </row>
    <row r="23" spans="1:16" ht="39" customHeight="1">
      <c r="A23" s="56"/>
      <c r="B23" s="81">
        <v>13</v>
      </c>
      <c r="C23" s="108"/>
      <c r="D23" s="109"/>
      <c r="E23" s="110"/>
      <c r="F23" s="110"/>
      <c r="G23" s="109"/>
      <c r="H23" s="110"/>
      <c r="I23" s="110"/>
      <c r="J23" s="110"/>
      <c r="K23" s="110"/>
      <c r="L23" s="82">
        <f t="shared" si="2"/>
        <v>0</v>
      </c>
      <c r="M23" s="83">
        <f>+$E23*$F23*$L23*อ้างอิง!$G$15/1000</f>
        <v>0</v>
      </c>
      <c r="N23" s="83">
        <f>+$H23*$I23*$L23*อ้างอิง!$G$15/1000</f>
        <v>0</v>
      </c>
      <c r="O23" s="84">
        <f t="shared" si="3"/>
        <v>0</v>
      </c>
      <c r="P23" s="57"/>
    </row>
    <row r="24" spans="1:16" ht="39" customHeight="1">
      <c r="A24" s="56"/>
      <c r="B24" s="81">
        <v>14</v>
      </c>
      <c r="C24" s="108"/>
      <c r="D24" s="109"/>
      <c r="E24" s="110"/>
      <c r="F24" s="110"/>
      <c r="G24" s="109"/>
      <c r="H24" s="110"/>
      <c r="I24" s="110"/>
      <c r="J24" s="110"/>
      <c r="K24" s="110"/>
      <c r="L24" s="82">
        <f t="shared" ref="L24:L34" si="4">+J24*K24</f>
        <v>0</v>
      </c>
      <c r="M24" s="83">
        <f>+$E24*$F24*$L24*อ้างอิง!$G$15/1000</f>
        <v>0</v>
      </c>
      <c r="N24" s="83">
        <f>+$H24*$I24*$L24*อ้างอิง!$G$15/1000</f>
        <v>0</v>
      </c>
      <c r="O24" s="84">
        <f t="shared" ref="O24:O34" si="5">+M24-N24</f>
        <v>0</v>
      </c>
      <c r="P24" s="57"/>
    </row>
    <row r="25" spans="1:16" ht="39" customHeight="1">
      <c r="A25" s="56"/>
      <c r="B25" s="81">
        <v>15</v>
      </c>
      <c r="C25" s="108"/>
      <c r="D25" s="109"/>
      <c r="E25" s="110"/>
      <c r="F25" s="110"/>
      <c r="G25" s="109"/>
      <c r="H25" s="110"/>
      <c r="I25" s="110"/>
      <c r="J25" s="110"/>
      <c r="K25" s="110"/>
      <c r="L25" s="82">
        <f t="shared" si="4"/>
        <v>0</v>
      </c>
      <c r="M25" s="83">
        <f>+$E25*$F25*$L25*อ้างอิง!$G$15/1000</f>
        <v>0</v>
      </c>
      <c r="N25" s="83">
        <f>+$H25*$I25*$L25*อ้างอิง!$G$15/1000</f>
        <v>0</v>
      </c>
      <c r="O25" s="84">
        <f t="shared" si="5"/>
        <v>0</v>
      </c>
      <c r="P25" s="57"/>
    </row>
    <row r="26" spans="1:16" ht="39" customHeight="1">
      <c r="A26" s="56"/>
      <c r="B26" s="58">
        <v>16</v>
      </c>
      <c r="C26" s="112"/>
      <c r="D26" s="113"/>
      <c r="E26" s="114"/>
      <c r="F26" s="114"/>
      <c r="G26" s="113"/>
      <c r="H26" s="114"/>
      <c r="I26" s="114"/>
      <c r="J26" s="114"/>
      <c r="K26" s="114"/>
      <c r="L26" s="61">
        <f t="shared" si="4"/>
        <v>0</v>
      </c>
      <c r="M26" s="64">
        <f>+$E26*$F26*$L26*อ้างอิง!$G$15/1000</f>
        <v>0</v>
      </c>
      <c r="N26" s="64">
        <f>+$H26*$I26*$L26*อ้างอิง!$G$15/1000</f>
        <v>0</v>
      </c>
      <c r="O26" s="65">
        <f t="shared" si="5"/>
        <v>0</v>
      </c>
      <c r="P26" s="57"/>
    </row>
    <row r="27" spans="1:16" ht="39" customHeight="1">
      <c r="A27" s="56"/>
      <c r="B27" s="58">
        <v>17</v>
      </c>
      <c r="C27" s="112"/>
      <c r="D27" s="113"/>
      <c r="E27" s="114"/>
      <c r="F27" s="114"/>
      <c r="G27" s="113"/>
      <c r="H27" s="114"/>
      <c r="I27" s="114"/>
      <c r="J27" s="114"/>
      <c r="K27" s="114"/>
      <c r="L27" s="61">
        <f t="shared" si="4"/>
        <v>0</v>
      </c>
      <c r="M27" s="64">
        <f>+$E27*$F27*$L27*อ้างอิง!$G$15/1000</f>
        <v>0</v>
      </c>
      <c r="N27" s="64">
        <f>+$H27*$I27*$L27*อ้างอิง!$G$15/1000</f>
        <v>0</v>
      </c>
      <c r="O27" s="65">
        <f t="shared" si="5"/>
        <v>0</v>
      </c>
      <c r="P27" s="57"/>
    </row>
    <row r="28" spans="1:16" ht="39" customHeight="1">
      <c r="A28" s="56"/>
      <c r="B28" s="58">
        <v>18</v>
      </c>
      <c r="C28" s="112"/>
      <c r="D28" s="113"/>
      <c r="E28" s="114"/>
      <c r="F28" s="114"/>
      <c r="G28" s="113"/>
      <c r="H28" s="114"/>
      <c r="I28" s="114"/>
      <c r="J28" s="114"/>
      <c r="K28" s="114"/>
      <c r="L28" s="61">
        <f t="shared" si="4"/>
        <v>0</v>
      </c>
      <c r="M28" s="64">
        <f>+$E28*$F28*$L28*อ้างอิง!$G$15/1000</f>
        <v>0</v>
      </c>
      <c r="N28" s="64">
        <f>+$H28*$I28*$L28*อ้างอิง!$G$15/1000</f>
        <v>0</v>
      </c>
      <c r="O28" s="65">
        <f t="shared" si="5"/>
        <v>0</v>
      </c>
      <c r="P28" s="57"/>
    </row>
    <row r="29" spans="1:16" ht="39" customHeight="1">
      <c r="A29" s="56"/>
      <c r="B29" s="58">
        <v>19</v>
      </c>
      <c r="C29" s="112"/>
      <c r="D29" s="113"/>
      <c r="E29" s="114"/>
      <c r="F29" s="114"/>
      <c r="G29" s="113"/>
      <c r="H29" s="114"/>
      <c r="I29" s="114"/>
      <c r="J29" s="114"/>
      <c r="K29" s="114"/>
      <c r="L29" s="61">
        <f t="shared" si="4"/>
        <v>0</v>
      </c>
      <c r="M29" s="64">
        <f>+$E29*$F29*$L29*อ้างอิง!$G$15/1000</f>
        <v>0</v>
      </c>
      <c r="N29" s="64">
        <f>+$H29*$I29*$L29*อ้างอิง!$G$15/1000</f>
        <v>0</v>
      </c>
      <c r="O29" s="65">
        <f t="shared" si="5"/>
        <v>0</v>
      </c>
      <c r="P29" s="57"/>
    </row>
    <row r="30" spans="1:16" ht="39" customHeight="1">
      <c r="A30" s="56"/>
      <c r="B30" s="58">
        <v>20</v>
      </c>
      <c r="C30" s="112"/>
      <c r="D30" s="113"/>
      <c r="E30" s="114"/>
      <c r="F30" s="114"/>
      <c r="G30" s="113"/>
      <c r="H30" s="114"/>
      <c r="I30" s="114"/>
      <c r="J30" s="114"/>
      <c r="K30" s="114"/>
      <c r="L30" s="61">
        <f t="shared" si="4"/>
        <v>0</v>
      </c>
      <c r="M30" s="64">
        <f>+$E30*$F30*$L30*อ้างอิง!$G$15/1000</f>
        <v>0</v>
      </c>
      <c r="N30" s="64">
        <f>+$H30*$I30*$L30*อ้างอิง!$G$15/1000</f>
        <v>0</v>
      </c>
      <c r="O30" s="65">
        <f t="shared" si="5"/>
        <v>0</v>
      </c>
      <c r="P30" s="57"/>
    </row>
    <row r="31" spans="1:16" ht="39" customHeight="1">
      <c r="A31" s="56"/>
      <c r="B31" s="58">
        <v>21</v>
      </c>
      <c r="C31" s="112"/>
      <c r="D31" s="113"/>
      <c r="E31" s="114"/>
      <c r="F31" s="114"/>
      <c r="G31" s="113"/>
      <c r="H31" s="114"/>
      <c r="I31" s="114"/>
      <c r="J31" s="114"/>
      <c r="K31" s="114"/>
      <c r="L31" s="61">
        <f t="shared" si="4"/>
        <v>0</v>
      </c>
      <c r="M31" s="64">
        <f>+$E31*$F31*$L31*อ้างอิง!$G$15/1000</f>
        <v>0</v>
      </c>
      <c r="N31" s="64">
        <f>+$H31*$I31*$L31*อ้างอิง!$G$15/1000</f>
        <v>0</v>
      </c>
      <c r="O31" s="65">
        <f t="shared" si="5"/>
        <v>0</v>
      </c>
      <c r="P31" s="57"/>
    </row>
    <row r="32" spans="1:16" ht="39" customHeight="1">
      <c r="A32" s="56"/>
      <c r="B32" s="58">
        <v>22</v>
      </c>
      <c r="C32" s="112"/>
      <c r="D32" s="113"/>
      <c r="E32" s="114"/>
      <c r="F32" s="114"/>
      <c r="G32" s="113"/>
      <c r="H32" s="114"/>
      <c r="I32" s="114"/>
      <c r="J32" s="114"/>
      <c r="K32" s="114"/>
      <c r="L32" s="61">
        <f t="shared" si="4"/>
        <v>0</v>
      </c>
      <c r="M32" s="64">
        <f>+$E32*$F32*$L32*อ้างอิง!$G$15/1000</f>
        <v>0</v>
      </c>
      <c r="N32" s="64">
        <f>+$H32*$I32*$L32*อ้างอิง!$G$15/1000</f>
        <v>0</v>
      </c>
      <c r="O32" s="65">
        <f t="shared" si="5"/>
        <v>0</v>
      </c>
      <c r="P32" s="57"/>
    </row>
    <row r="33" spans="1:16" ht="39" customHeight="1">
      <c r="A33" s="56"/>
      <c r="B33" s="58">
        <v>23</v>
      </c>
      <c r="C33" s="112"/>
      <c r="D33" s="113"/>
      <c r="E33" s="114"/>
      <c r="F33" s="114"/>
      <c r="G33" s="113"/>
      <c r="H33" s="114"/>
      <c r="I33" s="114"/>
      <c r="J33" s="114"/>
      <c r="K33" s="114"/>
      <c r="L33" s="61">
        <f t="shared" si="4"/>
        <v>0</v>
      </c>
      <c r="M33" s="64">
        <f>+$E33*$F33*$L33*อ้างอิง!$G$15/1000</f>
        <v>0</v>
      </c>
      <c r="N33" s="64">
        <f>+$H33*$I33*$L33*อ้างอิง!$G$15/1000</f>
        <v>0</v>
      </c>
      <c r="O33" s="65">
        <f t="shared" si="5"/>
        <v>0</v>
      </c>
      <c r="P33" s="57"/>
    </row>
    <row r="34" spans="1:16" ht="39" customHeight="1">
      <c r="A34" s="56"/>
      <c r="B34" s="58">
        <v>24</v>
      </c>
      <c r="C34" s="112"/>
      <c r="D34" s="113"/>
      <c r="E34" s="114"/>
      <c r="F34" s="114"/>
      <c r="G34" s="113"/>
      <c r="H34" s="114"/>
      <c r="I34" s="114"/>
      <c r="J34" s="114"/>
      <c r="K34" s="114"/>
      <c r="L34" s="61">
        <f t="shared" si="4"/>
        <v>0</v>
      </c>
      <c r="M34" s="64">
        <f>+$E34*$F34*$L34*อ้างอิง!$G$15/1000</f>
        <v>0</v>
      </c>
      <c r="N34" s="64">
        <f>+$H34*$I34*$L34*อ้างอิง!$G$15/1000</f>
        <v>0</v>
      </c>
      <c r="O34" s="65">
        <f t="shared" si="5"/>
        <v>0</v>
      </c>
      <c r="P34" s="57"/>
    </row>
    <row r="35" spans="1:16" ht="39" customHeight="1">
      <c r="A35" s="56"/>
      <c r="B35" s="58">
        <v>25</v>
      </c>
      <c r="C35" s="112"/>
      <c r="D35" s="113"/>
      <c r="E35" s="114"/>
      <c r="F35" s="114"/>
      <c r="G35" s="113"/>
      <c r="H35" s="114"/>
      <c r="I35" s="114"/>
      <c r="J35" s="114"/>
      <c r="K35" s="114"/>
      <c r="L35" s="61">
        <f t="shared" ref="L35:L40" si="6">+J35*K35</f>
        <v>0</v>
      </c>
      <c r="M35" s="64">
        <f>+$E35*$F35*$L35*อ้างอิง!$G$15/1000</f>
        <v>0</v>
      </c>
      <c r="N35" s="64">
        <f>+$H35*$I35*$L35*อ้างอิง!$G$15/1000</f>
        <v>0</v>
      </c>
      <c r="O35" s="65">
        <f t="shared" ref="O35:O40" si="7">+M35-N35</f>
        <v>0</v>
      </c>
      <c r="P35" s="57"/>
    </row>
    <row r="36" spans="1:16" ht="39" customHeight="1">
      <c r="A36" s="56"/>
      <c r="B36" s="58">
        <v>26</v>
      </c>
      <c r="C36" s="112"/>
      <c r="D36" s="113"/>
      <c r="E36" s="114"/>
      <c r="F36" s="114"/>
      <c r="G36" s="113"/>
      <c r="H36" s="114"/>
      <c r="I36" s="114"/>
      <c r="J36" s="114"/>
      <c r="K36" s="114"/>
      <c r="L36" s="61">
        <f t="shared" si="6"/>
        <v>0</v>
      </c>
      <c r="M36" s="64">
        <f>+$E36*$F36*$L36*อ้างอิง!$G$15/1000</f>
        <v>0</v>
      </c>
      <c r="N36" s="64">
        <f>+$H36*$I36*$L36*อ้างอิง!$G$15/1000</f>
        <v>0</v>
      </c>
      <c r="O36" s="65">
        <f t="shared" si="7"/>
        <v>0</v>
      </c>
      <c r="P36" s="57"/>
    </row>
    <row r="37" spans="1:16" ht="39" customHeight="1">
      <c r="A37" s="56"/>
      <c r="B37" s="58">
        <v>27</v>
      </c>
      <c r="C37" s="112"/>
      <c r="D37" s="113"/>
      <c r="E37" s="114"/>
      <c r="F37" s="114"/>
      <c r="G37" s="113"/>
      <c r="H37" s="114"/>
      <c r="I37" s="114"/>
      <c r="J37" s="114"/>
      <c r="K37" s="114"/>
      <c r="L37" s="61">
        <f t="shared" si="6"/>
        <v>0</v>
      </c>
      <c r="M37" s="64">
        <f>+$E37*$F37*$L37*อ้างอิง!$G$15/1000</f>
        <v>0</v>
      </c>
      <c r="N37" s="64">
        <f>+$H37*$I37*$L37*อ้างอิง!$G$15/1000</f>
        <v>0</v>
      </c>
      <c r="O37" s="65">
        <f t="shared" si="7"/>
        <v>0</v>
      </c>
      <c r="P37" s="57"/>
    </row>
    <row r="38" spans="1:16" ht="39" customHeight="1">
      <c r="A38" s="56"/>
      <c r="B38" s="58">
        <v>28</v>
      </c>
      <c r="C38" s="112"/>
      <c r="D38" s="113"/>
      <c r="E38" s="114"/>
      <c r="F38" s="114"/>
      <c r="G38" s="113"/>
      <c r="H38" s="114"/>
      <c r="I38" s="114"/>
      <c r="J38" s="114"/>
      <c r="K38" s="114"/>
      <c r="L38" s="61">
        <f t="shared" si="6"/>
        <v>0</v>
      </c>
      <c r="M38" s="64">
        <f>+$E38*$F38*$L38*อ้างอิง!$G$15/1000</f>
        <v>0</v>
      </c>
      <c r="N38" s="64">
        <f>+$H38*$I38*$L38*อ้างอิง!$G$15/1000</f>
        <v>0</v>
      </c>
      <c r="O38" s="65">
        <f t="shared" si="7"/>
        <v>0</v>
      </c>
      <c r="P38" s="57"/>
    </row>
    <row r="39" spans="1:16" ht="39" customHeight="1">
      <c r="A39" s="56"/>
      <c r="B39" s="58">
        <v>29</v>
      </c>
      <c r="C39" s="112"/>
      <c r="D39" s="113"/>
      <c r="E39" s="114"/>
      <c r="F39" s="114"/>
      <c r="G39" s="113"/>
      <c r="H39" s="114"/>
      <c r="I39" s="114"/>
      <c r="J39" s="114"/>
      <c r="K39" s="114"/>
      <c r="L39" s="61">
        <f t="shared" si="6"/>
        <v>0</v>
      </c>
      <c r="M39" s="64">
        <f>+$E39*$F39*$L39*อ้างอิง!$G$15/1000</f>
        <v>0</v>
      </c>
      <c r="N39" s="64">
        <f>+$H39*$I39*$L39*อ้างอิง!$G$15/1000</f>
        <v>0</v>
      </c>
      <c r="O39" s="65">
        <f t="shared" si="7"/>
        <v>0</v>
      </c>
      <c r="P39" s="57"/>
    </row>
    <row r="40" spans="1:16" ht="39" customHeight="1">
      <c r="A40" s="56"/>
      <c r="B40" s="58">
        <v>30</v>
      </c>
      <c r="C40" s="112"/>
      <c r="D40" s="113"/>
      <c r="E40" s="114"/>
      <c r="F40" s="114"/>
      <c r="G40" s="113"/>
      <c r="H40" s="114"/>
      <c r="I40" s="114"/>
      <c r="J40" s="114"/>
      <c r="K40" s="114"/>
      <c r="L40" s="61">
        <f t="shared" si="6"/>
        <v>0</v>
      </c>
      <c r="M40" s="64">
        <f>+$E40*$F40*$L40*อ้างอิง!$G$15/1000</f>
        <v>0</v>
      </c>
      <c r="N40" s="64">
        <f>+$H40*$I40*$L40*อ้างอิง!$G$15/1000</f>
        <v>0</v>
      </c>
      <c r="O40" s="65">
        <f t="shared" si="7"/>
        <v>0</v>
      </c>
      <c r="P40" s="57"/>
    </row>
    <row r="41" spans="1:16" ht="39" customHeight="1">
      <c r="A41" s="56"/>
      <c r="B41" s="58">
        <v>31</v>
      </c>
      <c r="C41" s="112"/>
      <c r="D41" s="113"/>
      <c r="E41" s="114"/>
      <c r="F41" s="114"/>
      <c r="G41" s="113"/>
      <c r="H41" s="114"/>
      <c r="I41" s="114"/>
      <c r="J41" s="114"/>
      <c r="K41" s="114"/>
      <c r="L41" s="61">
        <f t="shared" ref="L41:L45" si="8">+J41*K41</f>
        <v>0</v>
      </c>
      <c r="M41" s="64">
        <f>+$E41*$F41*$L41*อ้างอิง!$G$15/1000</f>
        <v>0</v>
      </c>
      <c r="N41" s="64">
        <f>+$H41*$I41*$L41*อ้างอิง!$G$15/1000</f>
        <v>0</v>
      </c>
      <c r="O41" s="65">
        <f t="shared" ref="O41:O45" si="9">+M41-N41</f>
        <v>0</v>
      </c>
      <c r="P41" s="57"/>
    </row>
    <row r="42" spans="1:16" ht="39" customHeight="1">
      <c r="A42" s="56"/>
      <c r="B42" s="58">
        <v>32</v>
      </c>
      <c r="C42" s="112"/>
      <c r="D42" s="113"/>
      <c r="E42" s="114"/>
      <c r="F42" s="114"/>
      <c r="G42" s="113"/>
      <c r="H42" s="114"/>
      <c r="I42" s="114"/>
      <c r="J42" s="114"/>
      <c r="K42" s="114"/>
      <c r="L42" s="61">
        <f t="shared" si="8"/>
        <v>0</v>
      </c>
      <c r="M42" s="64">
        <f>+$E42*$F42*$L42*อ้างอิง!$G$15/1000</f>
        <v>0</v>
      </c>
      <c r="N42" s="64">
        <f>+$H42*$I42*$L42*อ้างอิง!$G$15/1000</f>
        <v>0</v>
      </c>
      <c r="O42" s="65">
        <f t="shared" si="9"/>
        <v>0</v>
      </c>
      <c r="P42" s="57"/>
    </row>
    <row r="43" spans="1:16" ht="39" customHeight="1">
      <c r="A43" s="56"/>
      <c r="B43" s="58">
        <v>33</v>
      </c>
      <c r="C43" s="112"/>
      <c r="D43" s="113"/>
      <c r="E43" s="114"/>
      <c r="F43" s="114"/>
      <c r="G43" s="113"/>
      <c r="H43" s="114"/>
      <c r="I43" s="114"/>
      <c r="J43" s="114"/>
      <c r="K43" s="114"/>
      <c r="L43" s="61">
        <f t="shared" si="8"/>
        <v>0</v>
      </c>
      <c r="M43" s="64">
        <f>+$E43*$F43*$L43*อ้างอิง!$G$15/1000</f>
        <v>0</v>
      </c>
      <c r="N43" s="64">
        <f>+$H43*$I43*$L43*อ้างอิง!$G$15/1000</f>
        <v>0</v>
      </c>
      <c r="O43" s="65">
        <f t="shared" si="9"/>
        <v>0</v>
      </c>
      <c r="P43" s="57"/>
    </row>
    <row r="44" spans="1:16" ht="39" customHeight="1">
      <c r="A44" s="56"/>
      <c r="B44" s="58">
        <v>34</v>
      </c>
      <c r="C44" s="112"/>
      <c r="D44" s="113"/>
      <c r="E44" s="114"/>
      <c r="F44" s="114"/>
      <c r="G44" s="113"/>
      <c r="H44" s="114"/>
      <c r="I44" s="114"/>
      <c r="J44" s="114"/>
      <c r="K44" s="114"/>
      <c r="L44" s="61">
        <f t="shared" si="8"/>
        <v>0</v>
      </c>
      <c r="M44" s="64">
        <f>+$E44*$F44*$L44*อ้างอิง!$G$15/1000</f>
        <v>0</v>
      </c>
      <c r="N44" s="64">
        <f>+$H44*$I44*$L44*อ้างอิง!$G$15/1000</f>
        <v>0</v>
      </c>
      <c r="O44" s="65">
        <f t="shared" si="9"/>
        <v>0</v>
      </c>
      <c r="P44" s="57"/>
    </row>
    <row r="45" spans="1:16" ht="39" customHeight="1">
      <c r="A45" s="56"/>
      <c r="B45" s="58">
        <v>35</v>
      </c>
      <c r="C45" s="112"/>
      <c r="D45" s="113"/>
      <c r="E45" s="114"/>
      <c r="F45" s="114"/>
      <c r="G45" s="113"/>
      <c r="H45" s="114"/>
      <c r="I45" s="114"/>
      <c r="J45" s="114"/>
      <c r="K45" s="114"/>
      <c r="L45" s="61">
        <f t="shared" si="8"/>
        <v>0</v>
      </c>
      <c r="M45" s="64">
        <f>+$E45*$F45*$L45*อ้างอิง!$G$15/1000</f>
        <v>0</v>
      </c>
      <c r="N45" s="64">
        <f>+$H45*$I45*$L45*อ้างอิง!$G$15/1000</f>
        <v>0</v>
      </c>
      <c r="O45" s="65">
        <f t="shared" si="9"/>
        <v>0</v>
      </c>
      <c r="P45" s="57"/>
    </row>
    <row r="46" spans="1:16" ht="39" customHeight="1">
      <c r="A46" s="56"/>
      <c r="B46" s="58">
        <v>36</v>
      </c>
      <c r="C46" s="112"/>
      <c r="D46" s="113"/>
      <c r="E46" s="114"/>
      <c r="F46" s="114"/>
      <c r="G46" s="113"/>
      <c r="H46" s="114"/>
      <c r="I46" s="114"/>
      <c r="J46" s="114"/>
      <c r="K46" s="114"/>
      <c r="L46" s="61">
        <f t="shared" ref="L46:L94" si="10">+J46*K46</f>
        <v>0</v>
      </c>
      <c r="M46" s="64">
        <f>+$E46*$F46*$L46*อ้างอิง!$G$15/1000</f>
        <v>0</v>
      </c>
      <c r="N46" s="64">
        <f>+$H46*$I46*$L46*อ้างอิง!$G$15/1000</f>
        <v>0</v>
      </c>
      <c r="O46" s="65">
        <f t="shared" ref="O46:O94" si="11">+M46-N46</f>
        <v>0</v>
      </c>
      <c r="P46" s="57"/>
    </row>
    <row r="47" spans="1:16" ht="39" customHeight="1">
      <c r="A47" s="56"/>
      <c r="B47" s="58">
        <v>37</v>
      </c>
      <c r="C47" s="112"/>
      <c r="D47" s="113"/>
      <c r="E47" s="114"/>
      <c r="F47" s="114"/>
      <c r="G47" s="113"/>
      <c r="H47" s="114"/>
      <c r="I47" s="114"/>
      <c r="J47" s="114"/>
      <c r="K47" s="114"/>
      <c r="L47" s="61">
        <f t="shared" si="10"/>
        <v>0</v>
      </c>
      <c r="M47" s="64">
        <f>+$E47*$F47*$L47*อ้างอิง!$G$15/1000</f>
        <v>0</v>
      </c>
      <c r="N47" s="64">
        <f>+$H47*$I47*$L47*อ้างอิง!$G$15/1000</f>
        <v>0</v>
      </c>
      <c r="O47" s="65">
        <f t="shared" si="11"/>
        <v>0</v>
      </c>
      <c r="P47" s="57"/>
    </row>
    <row r="48" spans="1:16" ht="39" customHeight="1">
      <c r="A48" s="56"/>
      <c r="B48" s="58">
        <v>38</v>
      </c>
      <c r="C48" s="112"/>
      <c r="D48" s="113"/>
      <c r="E48" s="114"/>
      <c r="F48" s="114"/>
      <c r="G48" s="113"/>
      <c r="H48" s="114"/>
      <c r="I48" s="114"/>
      <c r="J48" s="114"/>
      <c r="K48" s="114"/>
      <c r="L48" s="61">
        <f t="shared" si="10"/>
        <v>0</v>
      </c>
      <c r="M48" s="64">
        <f>+$E48*$F48*$L48*อ้างอิง!$G$15/1000</f>
        <v>0</v>
      </c>
      <c r="N48" s="64">
        <f>+$H48*$I48*$L48*อ้างอิง!$G$15/1000</f>
        <v>0</v>
      </c>
      <c r="O48" s="65">
        <f t="shared" si="11"/>
        <v>0</v>
      </c>
      <c r="P48" s="57"/>
    </row>
    <row r="49" spans="1:16" ht="39" customHeight="1">
      <c r="A49" s="56"/>
      <c r="B49" s="58">
        <v>39</v>
      </c>
      <c r="C49" s="112"/>
      <c r="D49" s="113"/>
      <c r="E49" s="114"/>
      <c r="F49" s="114"/>
      <c r="G49" s="113"/>
      <c r="H49" s="114"/>
      <c r="I49" s="114"/>
      <c r="J49" s="114"/>
      <c r="K49" s="114"/>
      <c r="L49" s="61">
        <f t="shared" si="10"/>
        <v>0</v>
      </c>
      <c r="M49" s="64">
        <f>+$E49*$F49*$L49*อ้างอิง!$G$15/1000</f>
        <v>0</v>
      </c>
      <c r="N49" s="64">
        <f>+$H49*$I49*$L49*อ้างอิง!$G$15/1000</f>
        <v>0</v>
      </c>
      <c r="O49" s="65">
        <f t="shared" si="11"/>
        <v>0</v>
      </c>
      <c r="P49" s="57"/>
    </row>
    <row r="50" spans="1:16" ht="39" customHeight="1">
      <c r="A50" s="56"/>
      <c r="B50" s="58">
        <v>40</v>
      </c>
      <c r="C50" s="112"/>
      <c r="D50" s="113"/>
      <c r="E50" s="114"/>
      <c r="F50" s="114"/>
      <c r="G50" s="113"/>
      <c r="H50" s="114"/>
      <c r="I50" s="114"/>
      <c r="J50" s="114"/>
      <c r="K50" s="114"/>
      <c r="L50" s="61">
        <f t="shared" si="10"/>
        <v>0</v>
      </c>
      <c r="M50" s="64">
        <f>+$E50*$F50*$L50*อ้างอิง!$G$15/1000</f>
        <v>0</v>
      </c>
      <c r="N50" s="64">
        <f>+$H50*$I50*$L50*อ้างอิง!$G$15/1000</f>
        <v>0</v>
      </c>
      <c r="O50" s="65">
        <f t="shared" si="11"/>
        <v>0</v>
      </c>
      <c r="P50" s="57"/>
    </row>
    <row r="51" spans="1:16" ht="39" customHeight="1">
      <c r="A51" s="56"/>
      <c r="B51" s="58">
        <v>41</v>
      </c>
      <c r="C51" s="112"/>
      <c r="D51" s="113"/>
      <c r="E51" s="114"/>
      <c r="F51" s="114"/>
      <c r="G51" s="113"/>
      <c r="H51" s="114"/>
      <c r="I51" s="114"/>
      <c r="J51" s="114"/>
      <c r="K51" s="114"/>
      <c r="L51" s="61">
        <f t="shared" si="10"/>
        <v>0</v>
      </c>
      <c r="M51" s="64">
        <f>+$E51*$F51*$L51*อ้างอิง!$G$15/1000</f>
        <v>0</v>
      </c>
      <c r="N51" s="64">
        <f>+$H51*$I51*$L51*อ้างอิง!$G$15/1000</f>
        <v>0</v>
      </c>
      <c r="O51" s="65">
        <f t="shared" si="11"/>
        <v>0</v>
      </c>
      <c r="P51" s="57"/>
    </row>
    <row r="52" spans="1:16" ht="39" customHeight="1">
      <c r="A52" s="56"/>
      <c r="B52" s="58">
        <v>42</v>
      </c>
      <c r="C52" s="112"/>
      <c r="D52" s="113"/>
      <c r="E52" s="114"/>
      <c r="F52" s="114"/>
      <c r="G52" s="113"/>
      <c r="H52" s="114"/>
      <c r="I52" s="114"/>
      <c r="J52" s="114"/>
      <c r="K52" s="114"/>
      <c r="L52" s="61">
        <f t="shared" si="10"/>
        <v>0</v>
      </c>
      <c r="M52" s="64">
        <f>+$E52*$F52*$L52*อ้างอิง!$G$15/1000</f>
        <v>0</v>
      </c>
      <c r="N52" s="64">
        <f>+$H52*$I52*$L52*อ้างอิง!$G$15/1000</f>
        <v>0</v>
      </c>
      <c r="O52" s="65">
        <f t="shared" si="11"/>
        <v>0</v>
      </c>
      <c r="P52" s="57"/>
    </row>
    <row r="53" spans="1:16" ht="39" customHeight="1">
      <c r="A53" s="56"/>
      <c r="B53" s="58">
        <v>43</v>
      </c>
      <c r="C53" s="112"/>
      <c r="D53" s="113"/>
      <c r="E53" s="114"/>
      <c r="F53" s="114"/>
      <c r="G53" s="113"/>
      <c r="H53" s="114"/>
      <c r="I53" s="114"/>
      <c r="J53" s="114"/>
      <c r="K53" s="114"/>
      <c r="L53" s="61">
        <f t="shared" si="10"/>
        <v>0</v>
      </c>
      <c r="M53" s="64">
        <f>+$E53*$F53*$L53*อ้างอิง!$G$15/1000</f>
        <v>0</v>
      </c>
      <c r="N53" s="64">
        <f>+$H53*$I53*$L53*อ้างอิง!$G$15/1000</f>
        <v>0</v>
      </c>
      <c r="O53" s="65">
        <f t="shared" si="11"/>
        <v>0</v>
      </c>
      <c r="P53" s="57"/>
    </row>
    <row r="54" spans="1:16" ht="39" customHeight="1">
      <c r="A54" s="56"/>
      <c r="B54" s="58">
        <v>44</v>
      </c>
      <c r="C54" s="112"/>
      <c r="D54" s="113"/>
      <c r="E54" s="114"/>
      <c r="F54" s="114"/>
      <c r="G54" s="113"/>
      <c r="H54" s="114"/>
      <c r="I54" s="114"/>
      <c r="J54" s="114"/>
      <c r="K54" s="114"/>
      <c r="L54" s="61">
        <f t="shared" si="10"/>
        <v>0</v>
      </c>
      <c r="M54" s="64">
        <f>+$E54*$F54*$L54*อ้างอิง!$G$15/1000</f>
        <v>0</v>
      </c>
      <c r="N54" s="64">
        <f>+$H54*$I54*$L54*อ้างอิง!$G$15/1000</f>
        <v>0</v>
      </c>
      <c r="O54" s="65">
        <f t="shared" si="11"/>
        <v>0</v>
      </c>
      <c r="P54" s="57"/>
    </row>
    <row r="55" spans="1:16" ht="39" customHeight="1">
      <c r="A55" s="56"/>
      <c r="B55" s="58">
        <v>45</v>
      </c>
      <c r="C55" s="112"/>
      <c r="D55" s="113"/>
      <c r="E55" s="114"/>
      <c r="F55" s="114"/>
      <c r="G55" s="113"/>
      <c r="H55" s="114"/>
      <c r="I55" s="114"/>
      <c r="J55" s="114"/>
      <c r="K55" s="114"/>
      <c r="L55" s="61">
        <f t="shared" si="10"/>
        <v>0</v>
      </c>
      <c r="M55" s="64">
        <f>+$E55*$F55*$L55*อ้างอิง!$G$15/1000</f>
        <v>0</v>
      </c>
      <c r="N55" s="64">
        <f>+$H55*$I55*$L55*อ้างอิง!$G$15/1000</f>
        <v>0</v>
      </c>
      <c r="O55" s="65">
        <f t="shared" si="11"/>
        <v>0</v>
      </c>
      <c r="P55" s="57"/>
    </row>
    <row r="56" spans="1:16" ht="39" customHeight="1">
      <c r="A56" s="56"/>
      <c r="B56" s="58">
        <v>46</v>
      </c>
      <c r="C56" s="112"/>
      <c r="D56" s="113"/>
      <c r="E56" s="114"/>
      <c r="F56" s="114"/>
      <c r="G56" s="113"/>
      <c r="H56" s="114"/>
      <c r="I56" s="114"/>
      <c r="J56" s="114"/>
      <c r="K56" s="114"/>
      <c r="L56" s="61">
        <f t="shared" si="10"/>
        <v>0</v>
      </c>
      <c r="M56" s="64">
        <f>+$E56*$F56*$L56*อ้างอิง!$G$15/1000</f>
        <v>0</v>
      </c>
      <c r="N56" s="64">
        <f>+$H56*$I56*$L56*อ้างอิง!$G$15/1000</f>
        <v>0</v>
      </c>
      <c r="O56" s="65">
        <f t="shared" si="11"/>
        <v>0</v>
      </c>
      <c r="P56" s="57"/>
    </row>
    <row r="57" spans="1:16" ht="39" customHeight="1">
      <c r="A57" s="56"/>
      <c r="B57" s="58">
        <v>47</v>
      </c>
      <c r="C57" s="112"/>
      <c r="D57" s="113"/>
      <c r="E57" s="114"/>
      <c r="F57" s="114"/>
      <c r="G57" s="113"/>
      <c r="H57" s="114"/>
      <c r="I57" s="114"/>
      <c r="J57" s="114"/>
      <c r="K57" s="114"/>
      <c r="L57" s="61">
        <f t="shared" si="10"/>
        <v>0</v>
      </c>
      <c r="M57" s="64">
        <f>+$E57*$F57*$L57*อ้างอิง!$G$15/1000</f>
        <v>0</v>
      </c>
      <c r="N57" s="64">
        <f>+$H57*$I57*$L57*อ้างอิง!$G$15/1000</f>
        <v>0</v>
      </c>
      <c r="O57" s="65">
        <f t="shared" si="11"/>
        <v>0</v>
      </c>
      <c r="P57" s="57"/>
    </row>
    <row r="58" spans="1:16" ht="39" customHeight="1">
      <c r="A58" s="56"/>
      <c r="B58" s="58">
        <v>48</v>
      </c>
      <c r="C58" s="112"/>
      <c r="D58" s="113"/>
      <c r="E58" s="114"/>
      <c r="F58" s="114"/>
      <c r="G58" s="113"/>
      <c r="H58" s="114"/>
      <c r="I58" s="114"/>
      <c r="J58" s="114"/>
      <c r="K58" s="114"/>
      <c r="L58" s="61">
        <f t="shared" si="10"/>
        <v>0</v>
      </c>
      <c r="M58" s="64">
        <f>+$E58*$F58*$L58*อ้างอิง!$G$15/1000</f>
        <v>0</v>
      </c>
      <c r="N58" s="64">
        <f>+$H58*$I58*$L58*อ้างอิง!$G$15/1000</f>
        <v>0</v>
      </c>
      <c r="O58" s="65">
        <f t="shared" si="11"/>
        <v>0</v>
      </c>
      <c r="P58" s="57"/>
    </row>
    <row r="59" spans="1:16" ht="39" customHeight="1">
      <c r="A59" s="56"/>
      <c r="B59" s="58">
        <v>49</v>
      </c>
      <c r="C59" s="112"/>
      <c r="D59" s="113"/>
      <c r="E59" s="114"/>
      <c r="F59" s="114"/>
      <c r="G59" s="113"/>
      <c r="H59" s="114"/>
      <c r="I59" s="114"/>
      <c r="J59" s="114"/>
      <c r="K59" s="114"/>
      <c r="L59" s="61">
        <f t="shared" si="10"/>
        <v>0</v>
      </c>
      <c r="M59" s="64">
        <f>+$E59*$F59*$L59*อ้างอิง!$G$15/1000</f>
        <v>0</v>
      </c>
      <c r="N59" s="64">
        <f>+$H59*$I59*$L59*อ้างอิง!$G$15/1000</f>
        <v>0</v>
      </c>
      <c r="O59" s="65">
        <f t="shared" si="11"/>
        <v>0</v>
      </c>
      <c r="P59" s="57"/>
    </row>
    <row r="60" spans="1:16" ht="39" customHeight="1">
      <c r="A60" s="56"/>
      <c r="B60" s="58">
        <v>50</v>
      </c>
      <c r="C60" s="112"/>
      <c r="D60" s="113"/>
      <c r="E60" s="114"/>
      <c r="F60" s="114"/>
      <c r="G60" s="113"/>
      <c r="H60" s="114"/>
      <c r="I60" s="114"/>
      <c r="J60" s="114"/>
      <c r="K60" s="114"/>
      <c r="L60" s="61">
        <f t="shared" si="10"/>
        <v>0</v>
      </c>
      <c r="M60" s="64">
        <f>+$E60*$F60*$L60*อ้างอิง!$G$15/1000</f>
        <v>0</v>
      </c>
      <c r="N60" s="64">
        <f>+$H60*$I60*$L60*อ้างอิง!$G$15/1000</f>
        <v>0</v>
      </c>
      <c r="O60" s="65">
        <f t="shared" si="11"/>
        <v>0</v>
      </c>
      <c r="P60" s="57"/>
    </row>
    <row r="61" spans="1:16" ht="39" customHeight="1">
      <c r="A61" s="56"/>
      <c r="B61" s="58">
        <v>51</v>
      </c>
      <c r="C61" s="112"/>
      <c r="D61" s="113"/>
      <c r="E61" s="114"/>
      <c r="F61" s="114"/>
      <c r="G61" s="113"/>
      <c r="H61" s="114"/>
      <c r="I61" s="114"/>
      <c r="J61" s="114"/>
      <c r="K61" s="114"/>
      <c r="L61" s="61">
        <f t="shared" si="10"/>
        <v>0</v>
      </c>
      <c r="M61" s="64">
        <f>+$E61*$F61*$L61*อ้างอิง!$G$15/1000</f>
        <v>0</v>
      </c>
      <c r="N61" s="64">
        <f>+$H61*$I61*$L61*อ้างอิง!$G$15/1000</f>
        <v>0</v>
      </c>
      <c r="O61" s="65">
        <f t="shared" si="11"/>
        <v>0</v>
      </c>
      <c r="P61" s="57"/>
    </row>
    <row r="62" spans="1:16" ht="39" customHeight="1">
      <c r="A62" s="56"/>
      <c r="B62" s="58">
        <v>52</v>
      </c>
      <c r="C62" s="112"/>
      <c r="D62" s="113"/>
      <c r="E62" s="114"/>
      <c r="F62" s="114"/>
      <c r="G62" s="113"/>
      <c r="H62" s="114"/>
      <c r="I62" s="114"/>
      <c r="J62" s="114"/>
      <c r="K62" s="114"/>
      <c r="L62" s="61">
        <f t="shared" si="10"/>
        <v>0</v>
      </c>
      <c r="M62" s="64">
        <f>+$E62*$F62*$L62*อ้างอิง!$G$15/1000</f>
        <v>0</v>
      </c>
      <c r="N62" s="64">
        <f>+$H62*$I62*$L62*อ้างอิง!$G$15/1000</f>
        <v>0</v>
      </c>
      <c r="O62" s="65">
        <f t="shared" si="11"/>
        <v>0</v>
      </c>
      <c r="P62" s="57"/>
    </row>
    <row r="63" spans="1:16" ht="39" customHeight="1">
      <c r="A63" s="56"/>
      <c r="B63" s="58">
        <v>53</v>
      </c>
      <c r="C63" s="112"/>
      <c r="D63" s="113"/>
      <c r="E63" s="114"/>
      <c r="F63" s="114"/>
      <c r="G63" s="113"/>
      <c r="H63" s="114"/>
      <c r="I63" s="114"/>
      <c r="J63" s="114"/>
      <c r="K63" s="114"/>
      <c r="L63" s="61">
        <f t="shared" si="10"/>
        <v>0</v>
      </c>
      <c r="M63" s="64">
        <f>+$E63*$F63*$L63*อ้างอิง!$G$15/1000</f>
        <v>0</v>
      </c>
      <c r="N63" s="64">
        <f>+$H63*$I63*$L63*อ้างอิง!$G$15/1000</f>
        <v>0</v>
      </c>
      <c r="O63" s="65">
        <f t="shared" si="11"/>
        <v>0</v>
      </c>
      <c r="P63" s="57"/>
    </row>
    <row r="64" spans="1:16" ht="39" customHeight="1">
      <c r="A64" s="56"/>
      <c r="B64" s="58">
        <v>54</v>
      </c>
      <c r="C64" s="112"/>
      <c r="D64" s="113"/>
      <c r="E64" s="114"/>
      <c r="F64" s="114"/>
      <c r="G64" s="113"/>
      <c r="H64" s="114"/>
      <c r="I64" s="114"/>
      <c r="J64" s="114"/>
      <c r="K64" s="114"/>
      <c r="L64" s="61">
        <f t="shared" si="10"/>
        <v>0</v>
      </c>
      <c r="M64" s="64">
        <f>+$E64*$F64*$L64*อ้างอิง!$G$15/1000</f>
        <v>0</v>
      </c>
      <c r="N64" s="64">
        <f>+$H64*$I64*$L64*อ้างอิง!$G$15/1000</f>
        <v>0</v>
      </c>
      <c r="O64" s="65">
        <f t="shared" si="11"/>
        <v>0</v>
      </c>
      <c r="P64" s="57"/>
    </row>
    <row r="65" spans="1:16" ht="39" customHeight="1">
      <c r="A65" s="56"/>
      <c r="B65" s="58">
        <v>55</v>
      </c>
      <c r="C65" s="112"/>
      <c r="D65" s="113"/>
      <c r="E65" s="114"/>
      <c r="F65" s="114"/>
      <c r="G65" s="113"/>
      <c r="H65" s="114"/>
      <c r="I65" s="114"/>
      <c r="J65" s="114"/>
      <c r="K65" s="114"/>
      <c r="L65" s="61">
        <f t="shared" si="10"/>
        <v>0</v>
      </c>
      <c r="M65" s="64">
        <f>+$E65*$F65*$L65*อ้างอิง!$G$15/1000</f>
        <v>0</v>
      </c>
      <c r="N65" s="64">
        <f>+$H65*$I65*$L65*อ้างอิง!$G$15/1000</f>
        <v>0</v>
      </c>
      <c r="O65" s="65">
        <f t="shared" si="11"/>
        <v>0</v>
      </c>
      <c r="P65" s="57"/>
    </row>
    <row r="66" spans="1:16" ht="39" customHeight="1">
      <c r="A66" s="56"/>
      <c r="B66" s="58">
        <v>56</v>
      </c>
      <c r="C66" s="112"/>
      <c r="D66" s="113"/>
      <c r="E66" s="114"/>
      <c r="F66" s="114"/>
      <c r="G66" s="113"/>
      <c r="H66" s="114"/>
      <c r="I66" s="114"/>
      <c r="J66" s="114"/>
      <c r="K66" s="114"/>
      <c r="L66" s="61">
        <f t="shared" si="10"/>
        <v>0</v>
      </c>
      <c r="M66" s="64">
        <f>+$E66*$F66*$L66*อ้างอิง!$G$15/1000</f>
        <v>0</v>
      </c>
      <c r="N66" s="64">
        <f>+$H66*$I66*$L66*อ้างอิง!$G$15/1000</f>
        <v>0</v>
      </c>
      <c r="O66" s="65">
        <f t="shared" si="11"/>
        <v>0</v>
      </c>
      <c r="P66" s="57"/>
    </row>
    <row r="67" spans="1:16" ht="39" customHeight="1">
      <c r="A67" s="56"/>
      <c r="B67" s="58">
        <v>57</v>
      </c>
      <c r="C67" s="112"/>
      <c r="D67" s="113"/>
      <c r="E67" s="114"/>
      <c r="F67" s="114"/>
      <c r="G67" s="113"/>
      <c r="H67" s="114"/>
      <c r="I67" s="114"/>
      <c r="J67" s="114"/>
      <c r="K67" s="114"/>
      <c r="L67" s="61">
        <f t="shared" si="10"/>
        <v>0</v>
      </c>
      <c r="M67" s="64">
        <f>+$E67*$F67*$L67*อ้างอิง!$G$15/1000</f>
        <v>0</v>
      </c>
      <c r="N67" s="64">
        <f>+$H67*$I67*$L67*อ้างอิง!$G$15/1000</f>
        <v>0</v>
      </c>
      <c r="O67" s="65">
        <f t="shared" si="11"/>
        <v>0</v>
      </c>
      <c r="P67" s="57"/>
    </row>
    <row r="68" spans="1:16" ht="39" customHeight="1">
      <c r="A68" s="56"/>
      <c r="B68" s="58">
        <v>58</v>
      </c>
      <c r="C68" s="112"/>
      <c r="D68" s="113"/>
      <c r="E68" s="114"/>
      <c r="F68" s="114"/>
      <c r="G68" s="113"/>
      <c r="H68" s="114"/>
      <c r="I68" s="114"/>
      <c r="J68" s="114"/>
      <c r="K68" s="114"/>
      <c r="L68" s="61">
        <f t="shared" si="10"/>
        <v>0</v>
      </c>
      <c r="M68" s="64">
        <f>+$E68*$F68*$L68*อ้างอิง!$G$15/1000</f>
        <v>0</v>
      </c>
      <c r="N68" s="64">
        <f>+$H68*$I68*$L68*อ้างอิง!$G$15/1000</f>
        <v>0</v>
      </c>
      <c r="O68" s="65">
        <f t="shared" si="11"/>
        <v>0</v>
      </c>
      <c r="P68" s="57"/>
    </row>
    <row r="69" spans="1:16" ht="39" customHeight="1">
      <c r="A69" s="56"/>
      <c r="B69" s="58">
        <v>59</v>
      </c>
      <c r="C69" s="112"/>
      <c r="D69" s="113"/>
      <c r="E69" s="114"/>
      <c r="F69" s="114"/>
      <c r="G69" s="113"/>
      <c r="H69" s="114"/>
      <c r="I69" s="114"/>
      <c r="J69" s="114"/>
      <c r="K69" s="114"/>
      <c r="L69" s="61">
        <f t="shared" si="10"/>
        <v>0</v>
      </c>
      <c r="M69" s="64">
        <f>+$E69*$F69*$L69*อ้างอิง!$G$15/1000</f>
        <v>0</v>
      </c>
      <c r="N69" s="64">
        <f>+$H69*$I69*$L69*อ้างอิง!$G$15/1000</f>
        <v>0</v>
      </c>
      <c r="O69" s="65">
        <f t="shared" si="11"/>
        <v>0</v>
      </c>
      <c r="P69" s="57"/>
    </row>
    <row r="70" spans="1:16" ht="39" customHeight="1">
      <c r="A70" s="56"/>
      <c r="B70" s="58">
        <v>60</v>
      </c>
      <c r="C70" s="112"/>
      <c r="D70" s="113"/>
      <c r="E70" s="114"/>
      <c r="F70" s="114"/>
      <c r="G70" s="113"/>
      <c r="H70" s="114"/>
      <c r="I70" s="114"/>
      <c r="J70" s="114"/>
      <c r="K70" s="114"/>
      <c r="L70" s="61">
        <f t="shared" si="10"/>
        <v>0</v>
      </c>
      <c r="M70" s="64">
        <f>+$E70*$F70*$L70*อ้างอิง!$G$15/1000</f>
        <v>0</v>
      </c>
      <c r="N70" s="64">
        <f>+$H70*$I70*$L70*อ้างอิง!$G$15/1000</f>
        <v>0</v>
      </c>
      <c r="O70" s="65">
        <f t="shared" si="11"/>
        <v>0</v>
      </c>
      <c r="P70" s="57"/>
    </row>
    <row r="71" spans="1:16" ht="39" customHeight="1">
      <c r="A71" s="56"/>
      <c r="B71" s="58">
        <v>61</v>
      </c>
      <c r="C71" s="112"/>
      <c r="D71" s="113"/>
      <c r="E71" s="114"/>
      <c r="F71" s="114"/>
      <c r="G71" s="113"/>
      <c r="H71" s="114"/>
      <c r="I71" s="114"/>
      <c r="J71" s="114"/>
      <c r="K71" s="114"/>
      <c r="L71" s="61">
        <f t="shared" si="10"/>
        <v>0</v>
      </c>
      <c r="M71" s="64">
        <f>+$E71*$F71*$L71*อ้างอิง!$G$15/1000</f>
        <v>0</v>
      </c>
      <c r="N71" s="64">
        <f>+$H71*$I71*$L71*อ้างอิง!$G$15/1000</f>
        <v>0</v>
      </c>
      <c r="O71" s="65">
        <f t="shared" si="11"/>
        <v>0</v>
      </c>
      <c r="P71" s="57"/>
    </row>
    <row r="72" spans="1:16" ht="39" customHeight="1">
      <c r="A72" s="56"/>
      <c r="B72" s="58">
        <v>62</v>
      </c>
      <c r="C72" s="112"/>
      <c r="D72" s="113"/>
      <c r="E72" s="114"/>
      <c r="F72" s="114"/>
      <c r="G72" s="113"/>
      <c r="H72" s="114"/>
      <c r="I72" s="114"/>
      <c r="J72" s="114"/>
      <c r="K72" s="114"/>
      <c r="L72" s="61">
        <f t="shared" si="10"/>
        <v>0</v>
      </c>
      <c r="M72" s="64">
        <f>+$E72*$F72*$L72*อ้างอิง!$G$15/1000</f>
        <v>0</v>
      </c>
      <c r="N72" s="64">
        <f>+$H72*$I72*$L72*อ้างอิง!$G$15/1000</f>
        <v>0</v>
      </c>
      <c r="O72" s="65">
        <f t="shared" si="11"/>
        <v>0</v>
      </c>
      <c r="P72" s="57"/>
    </row>
    <row r="73" spans="1:16" ht="39" customHeight="1">
      <c r="A73" s="56"/>
      <c r="B73" s="58">
        <v>63</v>
      </c>
      <c r="C73" s="112"/>
      <c r="D73" s="113"/>
      <c r="E73" s="114"/>
      <c r="F73" s="114"/>
      <c r="G73" s="113"/>
      <c r="H73" s="114"/>
      <c r="I73" s="114"/>
      <c r="J73" s="114"/>
      <c r="K73" s="114"/>
      <c r="L73" s="61">
        <f t="shared" si="10"/>
        <v>0</v>
      </c>
      <c r="M73" s="64">
        <f>+$E73*$F73*$L73*อ้างอิง!$G$15/1000</f>
        <v>0</v>
      </c>
      <c r="N73" s="64">
        <f>+$H73*$I73*$L73*อ้างอิง!$G$15/1000</f>
        <v>0</v>
      </c>
      <c r="O73" s="65">
        <f t="shared" si="11"/>
        <v>0</v>
      </c>
      <c r="P73" s="57"/>
    </row>
    <row r="74" spans="1:16" ht="39" customHeight="1">
      <c r="A74" s="56"/>
      <c r="B74" s="58">
        <v>64</v>
      </c>
      <c r="C74" s="112"/>
      <c r="D74" s="113"/>
      <c r="E74" s="114"/>
      <c r="F74" s="114"/>
      <c r="G74" s="113"/>
      <c r="H74" s="114"/>
      <c r="I74" s="114"/>
      <c r="J74" s="114"/>
      <c r="K74" s="114"/>
      <c r="L74" s="61">
        <f t="shared" si="10"/>
        <v>0</v>
      </c>
      <c r="M74" s="64">
        <f>+$E74*$F74*$L74*อ้างอิง!$G$15/1000</f>
        <v>0</v>
      </c>
      <c r="N74" s="64">
        <f>+$H74*$I74*$L74*อ้างอิง!$G$15/1000</f>
        <v>0</v>
      </c>
      <c r="O74" s="65">
        <f t="shared" si="11"/>
        <v>0</v>
      </c>
      <c r="P74" s="57"/>
    </row>
    <row r="75" spans="1:16" ht="39" customHeight="1">
      <c r="A75" s="56"/>
      <c r="B75" s="58">
        <v>65</v>
      </c>
      <c r="C75" s="112"/>
      <c r="D75" s="113"/>
      <c r="E75" s="114"/>
      <c r="F75" s="114"/>
      <c r="G75" s="113"/>
      <c r="H75" s="114"/>
      <c r="I75" s="114"/>
      <c r="J75" s="114"/>
      <c r="K75" s="114"/>
      <c r="L75" s="61">
        <f t="shared" si="10"/>
        <v>0</v>
      </c>
      <c r="M75" s="64">
        <f>+$E75*$F75*$L75*อ้างอิง!$G$15/1000</f>
        <v>0</v>
      </c>
      <c r="N75" s="64">
        <f>+$H75*$I75*$L75*อ้างอิง!$G$15/1000</f>
        <v>0</v>
      </c>
      <c r="O75" s="65">
        <f t="shared" si="11"/>
        <v>0</v>
      </c>
      <c r="P75" s="57"/>
    </row>
    <row r="76" spans="1:16" ht="39" customHeight="1">
      <c r="A76" s="56"/>
      <c r="B76" s="58">
        <v>66</v>
      </c>
      <c r="C76" s="112"/>
      <c r="D76" s="113"/>
      <c r="E76" s="114"/>
      <c r="F76" s="114"/>
      <c r="G76" s="113"/>
      <c r="H76" s="114"/>
      <c r="I76" s="114"/>
      <c r="J76" s="114"/>
      <c r="K76" s="114"/>
      <c r="L76" s="61">
        <f t="shared" si="10"/>
        <v>0</v>
      </c>
      <c r="M76" s="64">
        <f>+$E76*$F76*$L76*อ้างอิง!$G$15/1000</f>
        <v>0</v>
      </c>
      <c r="N76" s="64">
        <f>+$H76*$I76*$L76*อ้างอิง!$G$15/1000</f>
        <v>0</v>
      </c>
      <c r="O76" s="65">
        <f t="shared" si="11"/>
        <v>0</v>
      </c>
      <c r="P76" s="57"/>
    </row>
    <row r="77" spans="1:16" ht="39" customHeight="1">
      <c r="A77" s="56"/>
      <c r="B77" s="58">
        <v>67</v>
      </c>
      <c r="C77" s="112"/>
      <c r="D77" s="113"/>
      <c r="E77" s="114"/>
      <c r="F77" s="114"/>
      <c r="G77" s="113"/>
      <c r="H77" s="114"/>
      <c r="I77" s="114"/>
      <c r="J77" s="114"/>
      <c r="K77" s="114"/>
      <c r="L77" s="61">
        <f t="shared" si="10"/>
        <v>0</v>
      </c>
      <c r="M77" s="64">
        <f>+$E77*$F77*$L77*อ้างอิง!$G$15/1000</f>
        <v>0</v>
      </c>
      <c r="N77" s="64">
        <f>+$H77*$I77*$L77*อ้างอิง!$G$15/1000</f>
        <v>0</v>
      </c>
      <c r="O77" s="65">
        <f t="shared" si="11"/>
        <v>0</v>
      </c>
      <c r="P77" s="57"/>
    </row>
    <row r="78" spans="1:16" ht="39" customHeight="1">
      <c r="A78" s="56"/>
      <c r="B78" s="58">
        <v>68</v>
      </c>
      <c r="C78" s="112"/>
      <c r="D78" s="113"/>
      <c r="E78" s="114"/>
      <c r="F78" s="114"/>
      <c r="G78" s="113"/>
      <c r="H78" s="114"/>
      <c r="I78" s="114"/>
      <c r="J78" s="114"/>
      <c r="K78" s="114"/>
      <c r="L78" s="61">
        <f t="shared" si="10"/>
        <v>0</v>
      </c>
      <c r="M78" s="64">
        <f>+$E78*$F78*$L78*อ้างอิง!$G$15/1000</f>
        <v>0</v>
      </c>
      <c r="N78" s="64">
        <f>+$H78*$I78*$L78*อ้างอิง!$G$15/1000</f>
        <v>0</v>
      </c>
      <c r="O78" s="65">
        <f t="shared" si="11"/>
        <v>0</v>
      </c>
      <c r="P78" s="57"/>
    </row>
    <row r="79" spans="1:16" ht="39" customHeight="1">
      <c r="A79" s="56"/>
      <c r="B79" s="58">
        <v>69</v>
      </c>
      <c r="C79" s="112"/>
      <c r="D79" s="113"/>
      <c r="E79" s="114"/>
      <c r="F79" s="114"/>
      <c r="G79" s="113"/>
      <c r="H79" s="114"/>
      <c r="I79" s="114"/>
      <c r="J79" s="114"/>
      <c r="K79" s="114"/>
      <c r="L79" s="61">
        <f t="shared" si="10"/>
        <v>0</v>
      </c>
      <c r="M79" s="64">
        <f>+$E79*$F79*$L79*อ้างอิง!$G$15/1000</f>
        <v>0</v>
      </c>
      <c r="N79" s="64">
        <f>+$H79*$I79*$L79*อ้างอิง!$G$15/1000</f>
        <v>0</v>
      </c>
      <c r="O79" s="65">
        <f t="shared" si="11"/>
        <v>0</v>
      </c>
      <c r="P79" s="57"/>
    </row>
    <row r="80" spans="1:16" ht="39" customHeight="1">
      <c r="A80" s="56"/>
      <c r="B80" s="58">
        <v>70</v>
      </c>
      <c r="C80" s="112"/>
      <c r="D80" s="113"/>
      <c r="E80" s="114"/>
      <c r="F80" s="114"/>
      <c r="G80" s="113"/>
      <c r="H80" s="114"/>
      <c r="I80" s="114"/>
      <c r="J80" s="114"/>
      <c r="K80" s="114"/>
      <c r="L80" s="61">
        <f t="shared" si="10"/>
        <v>0</v>
      </c>
      <c r="M80" s="64">
        <f>+$E80*$F80*$L80*อ้างอิง!$G$15/1000</f>
        <v>0</v>
      </c>
      <c r="N80" s="64">
        <f>+$H80*$I80*$L80*อ้างอิง!$G$15/1000</f>
        <v>0</v>
      </c>
      <c r="O80" s="65">
        <f t="shared" si="11"/>
        <v>0</v>
      </c>
      <c r="P80" s="57"/>
    </row>
    <row r="81" spans="1:16" ht="39" customHeight="1">
      <c r="A81" s="56"/>
      <c r="B81" s="58">
        <v>71</v>
      </c>
      <c r="C81" s="112"/>
      <c r="D81" s="113"/>
      <c r="E81" s="114"/>
      <c r="F81" s="114"/>
      <c r="G81" s="113"/>
      <c r="H81" s="114"/>
      <c r="I81" s="114"/>
      <c r="J81" s="114"/>
      <c r="K81" s="114"/>
      <c r="L81" s="61">
        <f t="shared" si="10"/>
        <v>0</v>
      </c>
      <c r="M81" s="64">
        <f>+$E81*$F81*$L81*อ้างอิง!$G$15/1000</f>
        <v>0</v>
      </c>
      <c r="N81" s="64">
        <f>+$H81*$I81*$L81*อ้างอิง!$G$15/1000</f>
        <v>0</v>
      </c>
      <c r="O81" s="65">
        <f t="shared" si="11"/>
        <v>0</v>
      </c>
      <c r="P81" s="57"/>
    </row>
    <row r="82" spans="1:16" ht="39" customHeight="1">
      <c r="A82" s="56"/>
      <c r="B82" s="58">
        <v>72</v>
      </c>
      <c r="C82" s="112"/>
      <c r="D82" s="113"/>
      <c r="E82" s="114"/>
      <c r="F82" s="114"/>
      <c r="G82" s="113"/>
      <c r="H82" s="114"/>
      <c r="I82" s="114"/>
      <c r="J82" s="114"/>
      <c r="K82" s="114"/>
      <c r="L82" s="61">
        <f t="shared" si="10"/>
        <v>0</v>
      </c>
      <c r="M82" s="64">
        <f>+$E82*$F82*$L82*อ้างอิง!$G$15/1000</f>
        <v>0</v>
      </c>
      <c r="N82" s="64">
        <f>+$H82*$I82*$L82*อ้างอิง!$G$15/1000</f>
        <v>0</v>
      </c>
      <c r="O82" s="65">
        <f t="shared" si="11"/>
        <v>0</v>
      </c>
      <c r="P82" s="57"/>
    </row>
    <row r="83" spans="1:16" ht="39" customHeight="1">
      <c r="A83" s="56"/>
      <c r="B83" s="58">
        <v>73</v>
      </c>
      <c r="C83" s="112"/>
      <c r="D83" s="113"/>
      <c r="E83" s="114"/>
      <c r="F83" s="114"/>
      <c r="G83" s="113"/>
      <c r="H83" s="114"/>
      <c r="I83" s="114"/>
      <c r="J83" s="114"/>
      <c r="K83" s="114"/>
      <c r="L83" s="61">
        <f t="shared" si="10"/>
        <v>0</v>
      </c>
      <c r="M83" s="64">
        <f>+$E83*$F83*$L83*อ้างอิง!$G$15/1000</f>
        <v>0</v>
      </c>
      <c r="N83" s="64">
        <f>+$H83*$I83*$L83*อ้างอิง!$G$15/1000</f>
        <v>0</v>
      </c>
      <c r="O83" s="65">
        <f t="shared" si="11"/>
        <v>0</v>
      </c>
      <c r="P83" s="57"/>
    </row>
    <row r="84" spans="1:16" ht="39" customHeight="1">
      <c r="A84" s="56"/>
      <c r="B84" s="58">
        <v>74</v>
      </c>
      <c r="C84" s="112"/>
      <c r="D84" s="113"/>
      <c r="E84" s="114"/>
      <c r="F84" s="114"/>
      <c r="G84" s="113"/>
      <c r="H84" s="114"/>
      <c r="I84" s="114"/>
      <c r="J84" s="114"/>
      <c r="K84" s="114"/>
      <c r="L84" s="61">
        <f t="shared" si="10"/>
        <v>0</v>
      </c>
      <c r="M84" s="64">
        <f>+$E84*$F84*$L84*อ้างอิง!$G$15/1000</f>
        <v>0</v>
      </c>
      <c r="N84" s="64">
        <f>+$H84*$I84*$L84*อ้างอิง!$G$15/1000</f>
        <v>0</v>
      </c>
      <c r="O84" s="65">
        <f t="shared" si="11"/>
        <v>0</v>
      </c>
      <c r="P84" s="57"/>
    </row>
    <row r="85" spans="1:16" ht="39" customHeight="1">
      <c r="A85" s="56"/>
      <c r="B85" s="58">
        <v>75</v>
      </c>
      <c r="C85" s="112"/>
      <c r="D85" s="113"/>
      <c r="E85" s="114"/>
      <c r="F85" s="114"/>
      <c r="G85" s="113"/>
      <c r="H85" s="114"/>
      <c r="I85" s="114"/>
      <c r="J85" s="114"/>
      <c r="K85" s="114"/>
      <c r="L85" s="61">
        <f t="shared" si="10"/>
        <v>0</v>
      </c>
      <c r="M85" s="64">
        <f>+$E85*$F85*$L85*อ้างอิง!$G$15/1000</f>
        <v>0</v>
      </c>
      <c r="N85" s="64">
        <f>+$H85*$I85*$L85*อ้างอิง!$G$15/1000</f>
        <v>0</v>
      </c>
      <c r="O85" s="65">
        <f t="shared" si="11"/>
        <v>0</v>
      </c>
      <c r="P85" s="57"/>
    </row>
    <row r="86" spans="1:16" ht="39" customHeight="1">
      <c r="A86" s="56"/>
      <c r="B86" s="58">
        <v>76</v>
      </c>
      <c r="C86" s="112"/>
      <c r="D86" s="113"/>
      <c r="E86" s="114"/>
      <c r="F86" s="114"/>
      <c r="G86" s="113"/>
      <c r="H86" s="114"/>
      <c r="I86" s="114"/>
      <c r="J86" s="114"/>
      <c r="K86" s="114"/>
      <c r="L86" s="61">
        <f t="shared" si="10"/>
        <v>0</v>
      </c>
      <c r="M86" s="64">
        <f>+$E86*$F86*$L86*อ้างอิง!$G$15/1000</f>
        <v>0</v>
      </c>
      <c r="N86" s="64">
        <f>+$H86*$I86*$L86*อ้างอิง!$G$15/1000</f>
        <v>0</v>
      </c>
      <c r="O86" s="65">
        <f t="shared" si="11"/>
        <v>0</v>
      </c>
      <c r="P86" s="57"/>
    </row>
    <row r="87" spans="1:16" ht="39" customHeight="1">
      <c r="A87" s="56"/>
      <c r="B87" s="58">
        <v>77</v>
      </c>
      <c r="C87" s="112"/>
      <c r="D87" s="113"/>
      <c r="E87" s="114"/>
      <c r="F87" s="114"/>
      <c r="G87" s="113"/>
      <c r="H87" s="114"/>
      <c r="I87" s="114"/>
      <c r="J87" s="114"/>
      <c r="K87" s="114"/>
      <c r="L87" s="61">
        <f t="shared" si="10"/>
        <v>0</v>
      </c>
      <c r="M87" s="64">
        <f>+$E87*$F87*$L87*อ้างอิง!$G$15/1000</f>
        <v>0</v>
      </c>
      <c r="N87" s="64">
        <f>+$H87*$I87*$L87*อ้างอิง!$G$15/1000</f>
        <v>0</v>
      </c>
      <c r="O87" s="65">
        <f t="shared" si="11"/>
        <v>0</v>
      </c>
      <c r="P87" s="57"/>
    </row>
    <row r="88" spans="1:16" ht="39" customHeight="1">
      <c r="A88" s="56"/>
      <c r="B88" s="58">
        <v>78</v>
      </c>
      <c r="C88" s="112"/>
      <c r="D88" s="113"/>
      <c r="E88" s="114"/>
      <c r="F88" s="114"/>
      <c r="G88" s="113"/>
      <c r="H88" s="114"/>
      <c r="I88" s="114"/>
      <c r="J88" s="114"/>
      <c r="K88" s="114"/>
      <c r="L88" s="61">
        <f t="shared" si="10"/>
        <v>0</v>
      </c>
      <c r="M88" s="64">
        <f>+$E88*$F88*$L88*อ้างอิง!$G$15/1000</f>
        <v>0</v>
      </c>
      <c r="N88" s="64">
        <f>+$H88*$I88*$L88*อ้างอิง!$G$15/1000</f>
        <v>0</v>
      </c>
      <c r="O88" s="65">
        <f t="shared" si="11"/>
        <v>0</v>
      </c>
      <c r="P88" s="57"/>
    </row>
    <row r="89" spans="1:16" ht="39" customHeight="1">
      <c r="A89" s="56"/>
      <c r="B89" s="58">
        <v>79</v>
      </c>
      <c r="C89" s="112"/>
      <c r="D89" s="113"/>
      <c r="E89" s="114"/>
      <c r="F89" s="114"/>
      <c r="G89" s="113"/>
      <c r="H89" s="114"/>
      <c r="I89" s="114"/>
      <c r="J89" s="114"/>
      <c r="K89" s="114"/>
      <c r="L89" s="61">
        <f t="shared" si="10"/>
        <v>0</v>
      </c>
      <c r="M89" s="64">
        <f>+$E89*$F89*$L89*อ้างอิง!$G$15/1000</f>
        <v>0</v>
      </c>
      <c r="N89" s="64">
        <f>+$H89*$I89*$L89*อ้างอิง!$G$15/1000</f>
        <v>0</v>
      </c>
      <c r="O89" s="65">
        <f t="shared" si="11"/>
        <v>0</v>
      </c>
      <c r="P89" s="57"/>
    </row>
    <row r="90" spans="1:16" ht="39" customHeight="1">
      <c r="A90" s="56"/>
      <c r="B90" s="58">
        <v>80</v>
      </c>
      <c r="C90" s="112"/>
      <c r="D90" s="113"/>
      <c r="E90" s="114"/>
      <c r="F90" s="114"/>
      <c r="G90" s="113"/>
      <c r="H90" s="114"/>
      <c r="I90" s="114"/>
      <c r="J90" s="114"/>
      <c r="K90" s="114"/>
      <c r="L90" s="61">
        <f t="shared" si="10"/>
        <v>0</v>
      </c>
      <c r="M90" s="64">
        <f>+$E90*$F90*$L90*อ้างอิง!$G$15/1000</f>
        <v>0</v>
      </c>
      <c r="N90" s="64">
        <f>+$H90*$I90*$L90*อ้างอิง!$G$15/1000</f>
        <v>0</v>
      </c>
      <c r="O90" s="65">
        <f t="shared" si="11"/>
        <v>0</v>
      </c>
      <c r="P90" s="57"/>
    </row>
    <row r="91" spans="1:16" ht="39" customHeight="1">
      <c r="A91" s="56"/>
      <c r="B91" s="58">
        <v>81</v>
      </c>
      <c r="C91" s="112"/>
      <c r="D91" s="113"/>
      <c r="E91" s="114"/>
      <c r="F91" s="114"/>
      <c r="G91" s="113"/>
      <c r="H91" s="114"/>
      <c r="I91" s="114"/>
      <c r="J91" s="114"/>
      <c r="K91" s="114"/>
      <c r="L91" s="61">
        <f t="shared" si="10"/>
        <v>0</v>
      </c>
      <c r="M91" s="64">
        <f>+$E91*$F91*$L91*อ้างอิง!$G$15/1000</f>
        <v>0</v>
      </c>
      <c r="N91" s="64">
        <f>+$H91*$I91*$L91*อ้างอิง!$G$15/1000</f>
        <v>0</v>
      </c>
      <c r="O91" s="65">
        <f t="shared" si="11"/>
        <v>0</v>
      </c>
      <c r="P91" s="57"/>
    </row>
    <row r="92" spans="1:16" ht="39" customHeight="1">
      <c r="A92" s="56"/>
      <c r="B92" s="58">
        <v>82</v>
      </c>
      <c r="C92" s="112"/>
      <c r="D92" s="113"/>
      <c r="E92" s="114"/>
      <c r="F92" s="114"/>
      <c r="G92" s="113"/>
      <c r="H92" s="114"/>
      <c r="I92" s="114"/>
      <c r="J92" s="114"/>
      <c r="K92" s="114"/>
      <c r="L92" s="61">
        <f t="shared" si="10"/>
        <v>0</v>
      </c>
      <c r="M92" s="64">
        <f>+$E92*$F92*$L92*อ้างอิง!$G$15/1000</f>
        <v>0</v>
      </c>
      <c r="N92" s="64">
        <f>+$H92*$I92*$L92*อ้างอิง!$G$15/1000</f>
        <v>0</v>
      </c>
      <c r="O92" s="65">
        <f t="shared" si="11"/>
        <v>0</v>
      </c>
      <c r="P92" s="57"/>
    </row>
    <row r="93" spans="1:16" ht="39" customHeight="1">
      <c r="A93" s="56"/>
      <c r="B93" s="58">
        <v>83</v>
      </c>
      <c r="C93" s="112"/>
      <c r="D93" s="113"/>
      <c r="E93" s="114"/>
      <c r="F93" s="114"/>
      <c r="G93" s="113"/>
      <c r="H93" s="114"/>
      <c r="I93" s="114"/>
      <c r="J93" s="114"/>
      <c r="K93" s="114"/>
      <c r="L93" s="61">
        <f t="shared" si="10"/>
        <v>0</v>
      </c>
      <c r="M93" s="64">
        <f>+$E93*$F93*$L93*อ้างอิง!$G$15/1000</f>
        <v>0</v>
      </c>
      <c r="N93" s="64">
        <f>+$H93*$I93*$L93*อ้างอิง!$G$15/1000</f>
        <v>0</v>
      </c>
      <c r="O93" s="65">
        <f t="shared" si="11"/>
        <v>0</v>
      </c>
      <c r="P93" s="57"/>
    </row>
    <row r="94" spans="1:16" ht="39" customHeight="1">
      <c r="A94" s="56"/>
      <c r="B94" s="58">
        <v>84</v>
      </c>
      <c r="C94" s="112"/>
      <c r="D94" s="113"/>
      <c r="E94" s="114"/>
      <c r="F94" s="114"/>
      <c r="G94" s="113"/>
      <c r="H94" s="114"/>
      <c r="I94" s="114"/>
      <c r="J94" s="114"/>
      <c r="K94" s="114"/>
      <c r="L94" s="61">
        <f t="shared" si="10"/>
        <v>0</v>
      </c>
      <c r="M94" s="64">
        <f>+$E94*$F94*$L94*อ้างอิง!$G$15/1000</f>
        <v>0</v>
      </c>
      <c r="N94" s="64">
        <f>+$H94*$I94*$L94*อ้างอิง!$G$15/1000</f>
        <v>0</v>
      </c>
      <c r="O94" s="65">
        <f t="shared" si="11"/>
        <v>0</v>
      </c>
      <c r="P94" s="57"/>
    </row>
    <row r="95" spans="1:16" ht="39" customHeight="1">
      <c r="A95" s="56"/>
      <c r="B95" s="58">
        <v>85</v>
      </c>
      <c r="C95" s="112"/>
      <c r="D95" s="113"/>
      <c r="E95" s="114"/>
      <c r="F95" s="114"/>
      <c r="G95" s="113"/>
      <c r="H95" s="114"/>
      <c r="I95" s="114"/>
      <c r="J95" s="114"/>
      <c r="K95" s="114"/>
      <c r="L95" s="61">
        <f t="shared" ref="L95:L104" si="12">+J95*K95</f>
        <v>0</v>
      </c>
      <c r="M95" s="64">
        <f>+$E95*$F95*$L95*อ้างอิง!$G$15/1000</f>
        <v>0</v>
      </c>
      <c r="N95" s="64">
        <f>+$H95*$I95*$L95*อ้างอิง!$G$15/1000</f>
        <v>0</v>
      </c>
      <c r="O95" s="65">
        <f t="shared" ref="O95:O104" si="13">+M95-N95</f>
        <v>0</v>
      </c>
      <c r="P95" s="57"/>
    </row>
    <row r="96" spans="1:16" ht="39" customHeight="1">
      <c r="A96" s="56"/>
      <c r="B96" s="58">
        <v>86</v>
      </c>
      <c r="C96" s="112"/>
      <c r="D96" s="113"/>
      <c r="E96" s="114"/>
      <c r="F96" s="114"/>
      <c r="G96" s="113"/>
      <c r="H96" s="114"/>
      <c r="I96" s="114"/>
      <c r="J96" s="114"/>
      <c r="K96" s="114"/>
      <c r="L96" s="61">
        <f t="shared" si="12"/>
        <v>0</v>
      </c>
      <c r="M96" s="64">
        <f>+$E96*$F96*$L96*อ้างอิง!$G$15/1000</f>
        <v>0</v>
      </c>
      <c r="N96" s="64">
        <f>+$H96*$I96*$L96*อ้างอิง!$G$15/1000</f>
        <v>0</v>
      </c>
      <c r="O96" s="65">
        <f t="shared" si="13"/>
        <v>0</v>
      </c>
      <c r="P96" s="57"/>
    </row>
    <row r="97" spans="1:16" ht="39" customHeight="1">
      <c r="A97" s="56"/>
      <c r="B97" s="58">
        <v>87</v>
      </c>
      <c r="C97" s="112"/>
      <c r="D97" s="113"/>
      <c r="E97" s="114"/>
      <c r="F97" s="114"/>
      <c r="G97" s="113"/>
      <c r="H97" s="114"/>
      <c r="I97" s="114"/>
      <c r="J97" s="114"/>
      <c r="K97" s="114"/>
      <c r="L97" s="61">
        <f t="shared" si="12"/>
        <v>0</v>
      </c>
      <c r="M97" s="64">
        <f>+$E97*$F97*$L97*อ้างอิง!$G$15/1000</f>
        <v>0</v>
      </c>
      <c r="N97" s="64">
        <f>+$H97*$I97*$L97*อ้างอิง!$G$15/1000</f>
        <v>0</v>
      </c>
      <c r="O97" s="65">
        <f t="shared" si="13"/>
        <v>0</v>
      </c>
      <c r="P97" s="57"/>
    </row>
    <row r="98" spans="1:16" ht="39" customHeight="1">
      <c r="A98" s="56"/>
      <c r="B98" s="58">
        <v>88</v>
      </c>
      <c r="C98" s="112"/>
      <c r="D98" s="113"/>
      <c r="E98" s="114"/>
      <c r="F98" s="114"/>
      <c r="G98" s="113"/>
      <c r="H98" s="114"/>
      <c r="I98" s="114"/>
      <c r="J98" s="114"/>
      <c r="K98" s="114"/>
      <c r="L98" s="61">
        <f t="shared" si="12"/>
        <v>0</v>
      </c>
      <c r="M98" s="64">
        <f>+$E98*$F98*$L98*อ้างอิง!$G$15/1000</f>
        <v>0</v>
      </c>
      <c r="N98" s="64">
        <f>+$H98*$I98*$L98*อ้างอิง!$G$15/1000</f>
        <v>0</v>
      </c>
      <c r="O98" s="65">
        <f t="shared" si="13"/>
        <v>0</v>
      </c>
      <c r="P98" s="57"/>
    </row>
    <row r="99" spans="1:16" ht="39" customHeight="1">
      <c r="A99" s="56"/>
      <c r="B99" s="58">
        <v>89</v>
      </c>
      <c r="C99" s="112"/>
      <c r="D99" s="113"/>
      <c r="E99" s="114"/>
      <c r="F99" s="114"/>
      <c r="G99" s="113"/>
      <c r="H99" s="114"/>
      <c r="I99" s="114"/>
      <c r="J99" s="114"/>
      <c r="K99" s="114"/>
      <c r="L99" s="61">
        <f t="shared" si="12"/>
        <v>0</v>
      </c>
      <c r="M99" s="64">
        <f>+$E99*$F99*$L99*อ้างอิง!$G$15/1000</f>
        <v>0</v>
      </c>
      <c r="N99" s="64">
        <f>+$H99*$I99*$L99*อ้างอิง!$G$15/1000</f>
        <v>0</v>
      </c>
      <c r="O99" s="65">
        <f t="shared" si="13"/>
        <v>0</v>
      </c>
      <c r="P99" s="57"/>
    </row>
    <row r="100" spans="1:16" ht="39" customHeight="1">
      <c r="A100" s="56"/>
      <c r="B100" s="58">
        <v>90</v>
      </c>
      <c r="C100" s="112"/>
      <c r="D100" s="113"/>
      <c r="E100" s="114"/>
      <c r="F100" s="114"/>
      <c r="G100" s="113"/>
      <c r="H100" s="114"/>
      <c r="I100" s="114"/>
      <c r="J100" s="114"/>
      <c r="K100" s="114"/>
      <c r="L100" s="61">
        <f t="shared" si="12"/>
        <v>0</v>
      </c>
      <c r="M100" s="64">
        <f>+$E100*$F100*$L100*อ้างอิง!$G$15/1000</f>
        <v>0</v>
      </c>
      <c r="N100" s="64">
        <f>+$H100*$I100*$L100*อ้างอิง!$G$15/1000</f>
        <v>0</v>
      </c>
      <c r="O100" s="65">
        <f t="shared" si="13"/>
        <v>0</v>
      </c>
      <c r="P100" s="57"/>
    </row>
    <row r="101" spans="1:16" ht="39" customHeight="1">
      <c r="A101" s="56"/>
      <c r="B101" s="58">
        <v>91</v>
      </c>
      <c r="C101" s="112"/>
      <c r="D101" s="113"/>
      <c r="E101" s="114"/>
      <c r="F101" s="114"/>
      <c r="G101" s="113"/>
      <c r="H101" s="114"/>
      <c r="I101" s="114"/>
      <c r="J101" s="114"/>
      <c r="K101" s="114"/>
      <c r="L101" s="61">
        <f t="shared" si="12"/>
        <v>0</v>
      </c>
      <c r="M101" s="64">
        <f>+$E101*$F101*$L101*อ้างอิง!$G$15/1000</f>
        <v>0</v>
      </c>
      <c r="N101" s="64">
        <f>+$H101*$I101*$L101*อ้างอิง!$G$15/1000</f>
        <v>0</v>
      </c>
      <c r="O101" s="65">
        <f t="shared" si="13"/>
        <v>0</v>
      </c>
      <c r="P101" s="57"/>
    </row>
    <row r="102" spans="1:16" ht="39" customHeight="1">
      <c r="A102" s="56"/>
      <c r="B102" s="58">
        <v>92</v>
      </c>
      <c r="C102" s="112"/>
      <c r="D102" s="113"/>
      <c r="E102" s="114"/>
      <c r="F102" s="114"/>
      <c r="G102" s="113"/>
      <c r="H102" s="114"/>
      <c r="I102" s="114"/>
      <c r="J102" s="114"/>
      <c r="K102" s="114"/>
      <c r="L102" s="61">
        <f t="shared" si="12"/>
        <v>0</v>
      </c>
      <c r="M102" s="64">
        <f>+$E102*$F102*$L102*อ้างอิง!$G$15/1000</f>
        <v>0</v>
      </c>
      <c r="N102" s="64">
        <f>+$H102*$I102*$L102*อ้างอิง!$G$15/1000</f>
        <v>0</v>
      </c>
      <c r="O102" s="65">
        <f t="shared" si="13"/>
        <v>0</v>
      </c>
      <c r="P102" s="57"/>
    </row>
    <row r="103" spans="1:16" ht="39" customHeight="1">
      <c r="A103" s="56"/>
      <c r="B103" s="58">
        <v>93</v>
      </c>
      <c r="C103" s="112"/>
      <c r="D103" s="113"/>
      <c r="E103" s="114"/>
      <c r="F103" s="114"/>
      <c r="G103" s="113"/>
      <c r="H103" s="114"/>
      <c r="I103" s="114"/>
      <c r="J103" s="114"/>
      <c r="K103" s="114"/>
      <c r="L103" s="61">
        <f t="shared" si="12"/>
        <v>0</v>
      </c>
      <c r="M103" s="64">
        <f>+$E103*$F103*$L103*อ้างอิง!$G$15/1000</f>
        <v>0</v>
      </c>
      <c r="N103" s="64">
        <f>+$H103*$I103*$L103*อ้างอิง!$G$15/1000</f>
        <v>0</v>
      </c>
      <c r="O103" s="65">
        <f t="shared" si="13"/>
        <v>0</v>
      </c>
      <c r="P103" s="57"/>
    </row>
    <row r="104" spans="1:16" ht="39" customHeight="1">
      <c r="A104" s="56"/>
      <c r="B104" s="58">
        <v>94</v>
      </c>
      <c r="C104" s="112"/>
      <c r="D104" s="113"/>
      <c r="E104" s="114"/>
      <c r="F104" s="114"/>
      <c r="G104" s="113"/>
      <c r="H104" s="114"/>
      <c r="I104" s="114"/>
      <c r="J104" s="114"/>
      <c r="K104" s="114"/>
      <c r="L104" s="61">
        <f t="shared" si="12"/>
        <v>0</v>
      </c>
      <c r="M104" s="64">
        <f>+$E104*$F104*$L104*อ้างอิง!$G$15/1000</f>
        <v>0</v>
      </c>
      <c r="N104" s="64">
        <f>+$H104*$I104*$L104*อ้างอิง!$G$15/1000</f>
        <v>0</v>
      </c>
      <c r="O104" s="65">
        <f t="shared" si="13"/>
        <v>0</v>
      </c>
      <c r="P104" s="57"/>
    </row>
    <row r="105" spans="1:16" ht="39" customHeight="1">
      <c r="A105" s="56"/>
      <c r="B105" s="58">
        <v>95</v>
      </c>
      <c r="C105" s="112"/>
      <c r="D105" s="113"/>
      <c r="E105" s="114"/>
      <c r="F105" s="114"/>
      <c r="G105" s="113"/>
      <c r="H105" s="114"/>
      <c r="I105" s="114"/>
      <c r="J105" s="114"/>
      <c r="K105" s="114"/>
      <c r="L105" s="61">
        <f t="shared" ref="L105:L110" si="14">+J105*K105</f>
        <v>0</v>
      </c>
      <c r="M105" s="64">
        <f>+$E105*$F105*$L105*อ้างอิง!$G$15/1000</f>
        <v>0</v>
      </c>
      <c r="N105" s="64">
        <f>+$H105*$I105*$L105*อ้างอิง!$G$15/1000</f>
        <v>0</v>
      </c>
      <c r="O105" s="65">
        <f t="shared" ref="O105:O110" si="15">+M105-N105</f>
        <v>0</v>
      </c>
      <c r="P105" s="57"/>
    </row>
    <row r="106" spans="1:16" ht="39" customHeight="1">
      <c r="A106" s="56"/>
      <c r="B106" s="58">
        <v>96</v>
      </c>
      <c r="C106" s="112"/>
      <c r="D106" s="113"/>
      <c r="E106" s="114"/>
      <c r="F106" s="114"/>
      <c r="G106" s="113"/>
      <c r="H106" s="114"/>
      <c r="I106" s="114"/>
      <c r="J106" s="114"/>
      <c r="K106" s="114"/>
      <c r="L106" s="61">
        <f t="shared" si="14"/>
        <v>0</v>
      </c>
      <c r="M106" s="64">
        <f>+$E106*$F106*$L106*อ้างอิง!$G$15/1000</f>
        <v>0</v>
      </c>
      <c r="N106" s="64">
        <f>+$H106*$I106*$L106*อ้างอิง!$G$15/1000</f>
        <v>0</v>
      </c>
      <c r="O106" s="65">
        <f t="shared" si="15"/>
        <v>0</v>
      </c>
      <c r="P106" s="57"/>
    </row>
    <row r="107" spans="1:16" ht="39" customHeight="1">
      <c r="A107" s="56"/>
      <c r="B107" s="58">
        <v>97</v>
      </c>
      <c r="C107" s="112"/>
      <c r="D107" s="113"/>
      <c r="E107" s="114"/>
      <c r="F107" s="114"/>
      <c r="G107" s="113"/>
      <c r="H107" s="114"/>
      <c r="I107" s="114"/>
      <c r="J107" s="114"/>
      <c r="K107" s="114"/>
      <c r="L107" s="61">
        <f t="shared" si="14"/>
        <v>0</v>
      </c>
      <c r="M107" s="64">
        <f>+$E107*$F107*$L107*อ้างอิง!$G$15/1000</f>
        <v>0</v>
      </c>
      <c r="N107" s="64">
        <f>+$H107*$I107*$L107*อ้างอิง!$G$15/1000</f>
        <v>0</v>
      </c>
      <c r="O107" s="65">
        <f t="shared" si="15"/>
        <v>0</v>
      </c>
      <c r="P107" s="57"/>
    </row>
    <row r="108" spans="1:16" ht="39" customHeight="1">
      <c r="A108" s="56"/>
      <c r="B108" s="58">
        <v>98</v>
      </c>
      <c r="C108" s="112"/>
      <c r="D108" s="113"/>
      <c r="E108" s="114"/>
      <c r="F108" s="114"/>
      <c r="G108" s="113"/>
      <c r="H108" s="114"/>
      <c r="I108" s="114"/>
      <c r="J108" s="114"/>
      <c r="K108" s="114"/>
      <c r="L108" s="61">
        <f t="shared" si="14"/>
        <v>0</v>
      </c>
      <c r="M108" s="64">
        <f>+$E108*$F108*$L108*อ้างอิง!$G$15/1000</f>
        <v>0</v>
      </c>
      <c r="N108" s="64">
        <f>+$H108*$I108*$L108*อ้างอิง!$G$15/1000</f>
        <v>0</v>
      </c>
      <c r="O108" s="65">
        <f t="shared" si="15"/>
        <v>0</v>
      </c>
      <c r="P108" s="57"/>
    </row>
    <row r="109" spans="1:16" ht="39" customHeight="1">
      <c r="A109" s="56"/>
      <c r="B109" s="58">
        <v>99</v>
      </c>
      <c r="C109" s="78"/>
      <c r="D109" s="59"/>
      <c r="E109" s="60"/>
      <c r="F109" s="60"/>
      <c r="G109" s="59"/>
      <c r="H109" s="60"/>
      <c r="I109" s="60"/>
      <c r="J109" s="60"/>
      <c r="K109" s="60"/>
      <c r="L109" s="61">
        <f t="shared" si="14"/>
        <v>0</v>
      </c>
      <c r="M109" s="64">
        <f>+$E109*$F109*$L109*อ้างอิง!$G$15/1000</f>
        <v>0</v>
      </c>
      <c r="N109" s="64">
        <f>+$H109*$I109*$L109*อ้างอิง!$G$15/1000</f>
        <v>0</v>
      </c>
      <c r="O109" s="65">
        <f t="shared" si="15"/>
        <v>0</v>
      </c>
      <c r="P109" s="57"/>
    </row>
    <row r="110" spans="1:16" ht="39" customHeight="1">
      <c r="A110" s="56"/>
      <c r="B110" s="58">
        <v>100</v>
      </c>
      <c r="C110" s="78"/>
      <c r="D110" s="59"/>
      <c r="E110" s="60"/>
      <c r="F110" s="60"/>
      <c r="G110" s="59"/>
      <c r="H110" s="60"/>
      <c r="I110" s="60"/>
      <c r="J110" s="60"/>
      <c r="K110" s="60"/>
      <c r="L110" s="61">
        <f t="shared" si="14"/>
        <v>0</v>
      </c>
      <c r="M110" s="64">
        <f>+$E110*$F110*$L110*อ้างอิง!$G$15/1000</f>
        <v>0</v>
      </c>
      <c r="N110" s="64">
        <f>+$H110*$I110*$L110*อ้างอิง!$G$15/1000</f>
        <v>0</v>
      </c>
      <c r="O110" s="65">
        <f t="shared" si="15"/>
        <v>0</v>
      </c>
      <c r="P110" s="57"/>
    </row>
    <row r="111" spans="1:16" ht="25.75" customHeight="1" thickBot="1">
      <c r="A111" s="56"/>
      <c r="B111" s="62" t="s">
        <v>8</v>
      </c>
      <c r="C111" s="79"/>
      <c r="D111" s="63"/>
      <c r="E111" s="63"/>
      <c r="F111" s="63"/>
      <c r="G111" s="63"/>
      <c r="H111" s="63"/>
      <c r="I111" s="63"/>
      <c r="J111" s="63"/>
      <c r="K111" s="63"/>
      <c r="L111" s="63"/>
      <c r="M111" s="66">
        <f>SUM(M11:M110)</f>
        <v>105502.3152</v>
      </c>
      <c r="N111" s="66">
        <f>SUM(N11:N110)</f>
        <v>25927.0432</v>
      </c>
      <c r="O111" s="66">
        <f>ROUNDDOWN(SUM(O11:O110),0)</f>
        <v>79575</v>
      </c>
      <c r="P111" s="57"/>
    </row>
    <row r="112" spans="1:16" ht="25.75" customHeight="1">
      <c r="A112" s="56"/>
      <c r="B112" s="54"/>
      <c r="C112" s="54"/>
      <c r="P112" s="57"/>
    </row>
  </sheetData>
  <sheetProtection algorithmName="SHA-512" hashValue="X6o6dWqDK3qOUVT0KpOTM+7d8KDtyMYcyajbfkhY3P0Erkf4aNYa4j3ZeLrlbSSQYHpoWihnyP1629+Q0wHmgg==" saltValue="S8aWuAsUgtokC2S57bcALw==" spinCount="100000" sheet="1" objects="1" scenarios="1"/>
  <dataConsolidate/>
  <mergeCells count="25">
    <mergeCell ref="B9:B10"/>
    <mergeCell ref="M9:M10"/>
    <mergeCell ref="N9:N10"/>
    <mergeCell ref="O9:O10"/>
    <mergeCell ref="L9:L10"/>
    <mergeCell ref="D9:D10"/>
    <mergeCell ref="I9:I10"/>
    <mergeCell ref="E9:E10"/>
    <mergeCell ref="F9:F10"/>
    <mergeCell ref="G9:G10"/>
    <mergeCell ref="H9:H10"/>
    <mergeCell ref="J9:J10"/>
    <mergeCell ref="K9:K10"/>
    <mergeCell ref="C9:C10"/>
    <mergeCell ref="B8:O8"/>
    <mergeCell ref="A1:A4"/>
    <mergeCell ref="B1:N1"/>
    <mergeCell ref="D2:N2"/>
    <mergeCell ref="D3:N3"/>
    <mergeCell ref="D4:I4"/>
    <mergeCell ref="J4:K4"/>
    <mergeCell ref="L4:N4"/>
    <mergeCell ref="B2:C2"/>
    <mergeCell ref="B3:C3"/>
    <mergeCell ref="B4:C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113"/>
  <sheetViews>
    <sheetView zoomScale="89" zoomScaleNormal="89" workbookViewId="0">
      <selection activeCell="M6" sqref="M6"/>
    </sheetView>
  </sheetViews>
  <sheetFormatPr defaultColWidth="8.90625" defaultRowHeight="22.5"/>
  <cols>
    <col min="1" max="1" width="10.08984375" style="51" customWidth="1"/>
    <col min="2" max="2" width="7" style="51" customWidth="1"/>
    <col min="3" max="3" width="32.08984375" style="51" customWidth="1"/>
    <col min="4" max="4" width="15.7265625" style="51" customWidth="1"/>
    <col min="5" max="5" width="10" style="51" customWidth="1"/>
    <col min="6" max="7" width="15.7265625" style="51" customWidth="1"/>
    <col min="8" max="8" width="11.1796875" style="51" customWidth="1"/>
    <col min="9" max="9" width="15.7265625" style="51" customWidth="1"/>
    <col min="10" max="11" width="12.7265625" style="51" customWidth="1"/>
    <col min="12" max="12" width="11.81640625" style="51" customWidth="1"/>
    <col min="13" max="15" width="14.90625" style="51" customWidth="1"/>
    <col min="16" max="16" width="11.08984375" style="51" customWidth="1"/>
    <col min="17" max="16384" width="8.90625" style="51"/>
  </cols>
  <sheetData>
    <row r="1" spans="1:16" ht="34.75" customHeight="1">
      <c r="A1" s="145"/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49" t="s">
        <v>19</v>
      </c>
      <c r="P1" s="72" t="str">
        <f>+ลักษณะกิจกรรม!L1</f>
        <v>LESS-EE-03</v>
      </c>
    </row>
    <row r="2" spans="1:16" ht="25.75" customHeight="1">
      <c r="A2" s="146"/>
      <c r="B2" s="154" t="s">
        <v>5</v>
      </c>
      <c r="C2" s="155"/>
      <c r="D2" s="149" t="str">
        <f>+ลักษณะกิจกรรม!C2</f>
        <v>การเปลี่ยนอุปกรณ์ไฟฟ้าแสงสว่างเพื่อเพิ่มประสิทธิภาพ</v>
      </c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49" t="s">
        <v>20</v>
      </c>
      <c r="P2" s="74">
        <f>+ลักษณะกิจกรรม!L2</f>
        <v>9</v>
      </c>
    </row>
    <row r="3" spans="1:16" ht="25.75" customHeight="1">
      <c r="A3" s="146"/>
      <c r="B3" s="156" t="s">
        <v>3</v>
      </c>
      <c r="C3" s="157"/>
      <c r="D3" s="127" t="str">
        <f>+ลักษณะกิจกรรม!C3</f>
        <v>กรอกข้อมูล</v>
      </c>
      <c r="E3" s="128"/>
      <c r="F3" s="128"/>
      <c r="G3" s="128"/>
      <c r="H3" s="128"/>
      <c r="I3" s="128"/>
      <c r="J3" s="128"/>
      <c r="K3" s="128"/>
      <c r="L3" s="128"/>
      <c r="M3" s="128"/>
      <c r="N3" s="129"/>
      <c r="O3" s="49" t="s">
        <v>1</v>
      </c>
      <c r="P3" s="74">
        <v>3</v>
      </c>
    </row>
    <row r="4" spans="1:16" ht="25.75" customHeight="1">
      <c r="A4" s="147"/>
      <c r="B4" s="156" t="s">
        <v>4</v>
      </c>
      <c r="C4" s="157"/>
      <c r="D4" s="133" t="str">
        <f>+ลักษณะกิจกรรม!C4</f>
        <v>กรอกข้อมูล</v>
      </c>
      <c r="E4" s="134"/>
      <c r="F4" s="134"/>
      <c r="G4" s="134"/>
      <c r="H4" s="134"/>
      <c r="I4" s="134"/>
      <c r="J4" s="152" t="s">
        <v>11</v>
      </c>
      <c r="K4" s="152"/>
      <c r="L4" s="153" t="str">
        <f>+ลักษณะกิจกรรม!I4</f>
        <v>กรอกข้อมูล</v>
      </c>
      <c r="M4" s="153"/>
      <c r="N4" s="153"/>
      <c r="O4" s="49" t="s">
        <v>2</v>
      </c>
      <c r="P4" s="75" t="str">
        <f>+ลักษณะกิจกรรม!L4</f>
        <v>28/5/2568</v>
      </c>
    </row>
    <row r="5" spans="1:16" ht="25.75" customHeight="1">
      <c r="A5" s="52"/>
      <c r="B5" s="53"/>
      <c r="C5" s="53"/>
      <c r="D5" s="38"/>
      <c r="E5" s="38"/>
      <c r="F5" s="38"/>
      <c r="G5" s="38"/>
      <c r="H5" s="38"/>
      <c r="I5" s="38"/>
      <c r="J5" s="38"/>
      <c r="K5" s="38"/>
      <c r="L5" s="54"/>
      <c r="M5" s="39"/>
      <c r="N5" s="39"/>
      <c r="O5" s="53"/>
      <c r="P5" s="55"/>
    </row>
    <row r="6" spans="1:16" ht="25.75" customHeight="1" thickBot="1">
      <c r="A6" s="52"/>
      <c r="B6" s="85" t="s">
        <v>87</v>
      </c>
      <c r="C6" s="85"/>
      <c r="D6" s="86"/>
      <c r="E6" s="86"/>
      <c r="F6" s="86"/>
      <c r="G6" s="67"/>
      <c r="H6" s="67"/>
      <c r="I6" s="67"/>
      <c r="J6" s="38"/>
      <c r="K6" s="38"/>
      <c r="L6" s="54"/>
      <c r="M6" s="39"/>
      <c r="N6" s="39"/>
      <c r="O6" s="53"/>
      <c r="P6" s="55"/>
    </row>
    <row r="7" spans="1:16" ht="25.75" customHeight="1" thickBot="1">
      <c r="A7" s="52"/>
      <c r="B7" s="68" t="s">
        <v>78</v>
      </c>
      <c r="C7" s="68"/>
      <c r="D7" s="69"/>
      <c r="E7" s="69"/>
      <c r="F7" s="69"/>
      <c r="G7" s="69"/>
      <c r="J7" s="70">
        <v>0.31900000000000001</v>
      </c>
      <c r="K7" s="71" t="s">
        <v>46</v>
      </c>
      <c r="L7" s="54"/>
      <c r="M7" s="39"/>
      <c r="N7" s="39"/>
      <c r="O7" s="53"/>
      <c r="P7" s="55"/>
    </row>
    <row r="8" spans="1:16" ht="13.25" customHeight="1" thickBot="1">
      <c r="A8" s="52"/>
      <c r="B8" s="53"/>
      <c r="C8" s="53"/>
      <c r="D8" s="38"/>
      <c r="E8" s="38"/>
      <c r="F8" s="38"/>
      <c r="G8" s="38"/>
      <c r="H8" s="38"/>
      <c r="I8" s="38"/>
      <c r="J8" s="38"/>
      <c r="K8" s="38"/>
      <c r="L8" s="54"/>
      <c r="M8" s="39"/>
      <c r="N8" s="39"/>
      <c r="O8" s="53"/>
      <c r="P8" s="55"/>
    </row>
    <row r="9" spans="1:16" ht="25.75" customHeight="1" thickBot="1">
      <c r="A9" s="56"/>
      <c r="B9" s="178" t="s">
        <v>82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  <c r="P9" s="57"/>
    </row>
    <row r="10" spans="1:16" ht="25.75" customHeight="1">
      <c r="A10" s="56"/>
      <c r="B10" s="181" t="s">
        <v>7</v>
      </c>
      <c r="C10" s="158" t="s">
        <v>42</v>
      </c>
      <c r="D10" s="183" t="s">
        <v>35</v>
      </c>
      <c r="E10" s="183" t="s">
        <v>36</v>
      </c>
      <c r="F10" s="183" t="s">
        <v>37</v>
      </c>
      <c r="G10" s="184" t="s">
        <v>38</v>
      </c>
      <c r="H10" s="184" t="s">
        <v>39</v>
      </c>
      <c r="I10" s="184" t="s">
        <v>40</v>
      </c>
      <c r="J10" s="185" t="s">
        <v>71</v>
      </c>
      <c r="K10" s="185" t="s">
        <v>72</v>
      </c>
      <c r="L10" s="172" t="s">
        <v>73</v>
      </c>
      <c r="M10" s="174" t="s">
        <v>83</v>
      </c>
      <c r="N10" s="174" t="s">
        <v>84</v>
      </c>
      <c r="O10" s="176" t="s">
        <v>85</v>
      </c>
      <c r="P10" s="57"/>
    </row>
    <row r="11" spans="1:16" ht="85.25" customHeight="1">
      <c r="A11" s="56"/>
      <c r="B11" s="182"/>
      <c r="C11" s="182"/>
      <c r="D11" s="172"/>
      <c r="E11" s="172"/>
      <c r="F11" s="172"/>
      <c r="G11" s="185"/>
      <c r="H11" s="185"/>
      <c r="I11" s="185"/>
      <c r="J11" s="186"/>
      <c r="K11" s="186"/>
      <c r="L11" s="173"/>
      <c r="M11" s="175"/>
      <c r="N11" s="175"/>
      <c r="O11" s="177"/>
      <c r="P11" s="57"/>
    </row>
    <row r="12" spans="1:16" ht="39" customHeight="1">
      <c r="A12" s="56"/>
      <c r="B12" s="81">
        <v>1</v>
      </c>
      <c r="C12" s="115" t="s">
        <v>89</v>
      </c>
      <c r="D12" s="109" t="s">
        <v>68</v>
      </c>
      <c r="E12" s="110">
        <v>100</v>
      </c>
      <c r="F12" s="110">
        <v>36</v>
      </c>
      <c r="G12" s="109" t="s">
        <v>70</v>
      </c>
      <c r="H12" s="110">
        <v>100</v>
      </c>
      <c r="I12" s="110">
        <v>16</v>
      </c>
      <c r="J12" s="110">
        <v>8</v>
      </c>
      <c r="K12" s="110">
        <v>220</v>
      </c>
      <c r="L12" s="82">
        <f>+J12*K12</f>
        <v>1760</v>
      </c>
      <c r="M12" s="83">
        <f>+$E12*$F12*$L12*อ้างอิง!$G$17/1000</f>
        <v>2021.184</v>
      </c>
      <c r="N12" s="83">
        <f>+$H12*$I12*$L12*อ้างอิง!$G$17/1000</f>
        <v>898.30399999999997</v>
      </c>
      <c r="O12" s="84">
        <f>+M12-N12</f>
        <v>1122.8800000000001</v>
      </c>
      <c r="P12" s="57"/>
    </row>
    <row r="13" spans="1:16" ht="39" customHeight="1">
      <c r="A13" s="56"/>
      <c r="B13" s="81">
        <v>2</v>
      </c>
      <c r="C13" s="115" t="s">
        <v>90</v>
      </c>
      <c r="D13" s="109" t="s">
        <v>69</v>
      </c>
      <c r="E13" s="110">
        <v>100</v>
      </c>
      <c r="F13" s="110">
        <v>500</v>
      </c>
      <c r="G13" s="109" t="s">
        <v>70</v>
      </c>
      <c r="H13" s="110">
        <v>100</v>
      </c>
      <c r="I13" s="110">
        <v>120</v>
      </c>
      <c r="J13" s="110">
        <v>12</v>
      </c>
      <c r="K13" s="110">
        <v>365</v>
      </c>
      <c r="L13" s="82">
        <f t="shared" ref="L13:L39" si="0">+J13*K13</f>
        <v>4380</v>
      </c>
      <c r="M13" s="83">
        <f>+$E13*$F13*$L13*อ้างอิง!$G$17/1000</f>
        <v>69861</v>
      </c>
      <c r="N13" s="83">
        <f>+$H13*$I13*$L13*อ้างอิง!$G$17/1000</f>
        <v>16766.64</v>
      </c>
      <c r="O13" s="84">
        <f t="shared" ref="O13:O39" si="1">+M13-N13</f>
        <v>53094.36</v>
      </c>
      <c r="P13" s="57"/>
    </row>
    <row r="14" spans="1:16" ht="44.4" customHeight="1">
      <c r="A14" s="56"/>
      <c r="B14" s="81">
        <v>3</v>
      </c>
      <c r="C14" s="115"/>
      <c r="D14" s="109"/>
      <c r="E14" s="110"/>
      <c r="F14" s="110"/>
      <c r="G14" s="109"/>
      <c r="H14" s="110"/>
      <c r="I14" s="110"/>
      <c r="J14" s="110"/>
      <c r="K14" s="110"/>
      <c r="L14" s="82">
        <f t="shared" si="0"/>
        <v>0</v>
      </c>
      <c r="M14" s="83">
        <f>+$E14*$F14*$L14*อ้างอิง!$G$17/1000</f>
        <v>0</v>
      </c>
      <c r="N14" s="83">
        <f>+$H14*$I14*$L14*อ้างอิง!$G$17/1000</f>
        <v>0</v>
      </c>
      <c r="O14" s="84">
        <f t="shared" si="1"/>
        <v>0</v>
      </c>
      <c r="P14" s="57"/>
    </row>
    <row r="15" spans="1:16" ht="39" customHeight="1">
      <c r="A15" s="56"/>
      <c r="B15" s="81">
        <v>4</v>
      </c>
      <c r="C15" s="115"/>
      <c r="D15" s="109"/>
      <c r="E15" s="110"/>
      <c r="F15" s="110"/>
      <c r="G15" s="109"/>
      <c r="H15" s="110"/>
      <c r="I15" s="110"/>
      <c r="J15" s="110"/>
      <c r="K15" s="110"/>
      <c r="L15" s="82">
        <f t="shared" si="0"/>
        <v>0</v>
      </c>
      <c r="M15" s="83">
        <f>+$E15*$F15*$L15*อ้างอิง!$G$17/1000</f>
        <v>0</v>
      </c>
      <c r="N15" s="83">
        <f>+$H15*$I15*$L15*อ้างอิง!$G$17/1000</f>
        <v>0</v>
      </c>
      <c r="O15" s="84">
        <f t="shared" si="1"/>
        <v>0</v>
      </c>
      <c r="P15" s="57"/>
    </row>
    <row r="16" spans="1:16" ht="39" customHeight="1">
      <c r="A16" s="56"/>
      <c r="B16" s="81">
        <v>5</v>
      </c>
      <c r="C16" s="115"/>
      <c r="D16" s="109"/>
      <c r="E16" s="110"/>
      <c r="F16" s="110"/>
      <c r="G16" s="109"/>
      <c r="H16" s="110"/>
      <c r="I16" s="110"/>
      <c r="J16" s="110"/>
      <c r="K16" s="110"/>
      <c r="L16" s="82">
        <f t="shared" si="0"/>
        <v>0</v>
      </c>
      <c r="M16" s="83">
        <f>+$E16*$F16*$L16*อ้างอิง!$G$17/1000</f>
        <v>0</v>
      </c>
      <c r="N16" s="83">
        <f>+$H16*$I16*$L16*อ้างอิง!$G$17/1000</f>
        <v>0</v>
      </c>
      <c r="O16" s="84">
        <f t="shared" si="1"/>
        <v>0</v>
      </c>
      <c r="P16" s="57"/>
    </row>
    <row r="17" spans="1:16" ht="39" customHeight="1">
      <c r="A17" s="56"/>
      <c r="B17" s="81">
        <v>6</v>
      </c>
      <c r="C17" s="115"/>
      <c r="D17" s="109"/>
      <c r="E17" s="110"/>
      <c r="F17" s="110"/>
      <c r="G17" s="109"/>
      <c r="H17" s="110"/>
      <c r="I17" s="110"/>
      <c r="J17" s="110"/>
      <c r="K17" s="110"/>
      <c r="L17" s="82">
        <f t="shared" si="0"/>
        <v>0</v>
      </c>
      <c r="M17" s="83">
        <f>+$E17*$F17*$L17*อ้างอิง!$G$17/1000</f>
        <v>0</v>
      </c>
      <c r="N17" s="83">
        <f>+$H17*$I17*$L17*อ้างอิง!$G$17/1000</f>
        <v>0</v>
      </c>
      <c r="O17" s="84">
        <f t="shared" si="1"/>
        <v>0</v>
      </c>
      <c r="P17" s="57"/>
    </row>
    <row r="18" spans="1:16" ht="39" customHeight="1">
      <c r="A18" s="56"/>
      <c r="B18" s="81">
        <v>7</v>
      </c>
      <c r="C18" s="115"/>
      <c r="D18" s="109"/>
      <c r="E18" s="110"/>
      <c r="F18" s="110"/>
      <c r="G18" s="109"/>
      <c r="H18" s="110"/>
      <c r="I18" s="110"/>
      <c r="J18" s="110"/>
      <c r="K18" s="110"/>
      <c r="L18" s="82">
        <f t="shared" si="0"/>
        <v>0</v>
      </c>
      <c r="M18" s="83">
        <f>+$E18*$F18*$L18*อ้างอิง!$G$17/1000</f>
        <v>0</v>
      </c>
      <c r="N18" s="83">
        <f>+$H18*$I18*$L18*อ้างอิง!$G$17/1000</f>
        <v>0</v>
      </c>
      <c r="O18" s="84">
        <f t="shared" si="1"/>
        <v>0</v>
      </c>
      <c r="P18" s="57"/>
    </row>
    <row r="19" spans="1:16" ht="39" customHeight="1">
      <c r="A19" s="56"/>
      <c r="B19" s="81">
        <v>8</v>
      </c>
      <c r="C19" s="115"/>
      <c r="D19" s="109"/>
      <c r="E19" s="110"/>
      <c r="F19" s="110"/>
      <c r="G19" s="109"/>
      <c r="H19" s="110"/>
      <c r="I19" s="110"/>
      <c r="J19" s="110"/>
      <c r="K19" s="110"/>
      <c r="L19" s="82">
        <f t="shared" si="0"/>
        <v>0</v>
      </c>
      <c r="M19" s="83">
        <f>+$E19*$F19*$L19*อ้างอิง!$G$17/1000</f>
        <v>0</v>
      </c>
      <c r="N19" s="83">
        <f>+$H19*$I19*$L19*อ้างอิง!$G$17/1000</f>
        <v>0</v>
      </c>
      <c r="O19" s="84">
        <f t="shared" si="1"/>
        <v>0</v>
      </c>
      <c r="P19" s="57"/>
    </row>
    <row r="20" spans="1:16" ht="39" customHeight="1">
      <c r="A20" s="56"/>
      <c r="B20" s="81">
        <v>9</v>
      </c>
      <c r="C20" s="115"/>
      <c r="D20" s="109"/>
      <c r="E20" s="110"/>
      <c r="F20" s="110"/>
      <c r="G20" s="109"/>
      <c r="H20" s="110"/>
      <c r="I20" s="110"/>
      <c r="J20" s="110"/>
      <c r="K20" s="110"/>
      <c r="L20" s="82">
        <f t="shared" si="0"/>
        <v>0</v>
      </c>
      <c r="M20" s="83">
        <f>+$E20*$F20*$L20*อ้างอิง!$G$17/1000</f>
        <v>0</v>
      </c>
      <c r="N20" s="83">
        <f>+$H20*$I20*$L20*อ้างอิง!$G$17/1000</f>
        <v>0</v>
      </c>
      <c r="O20" s="84">
        <f t="shared" si="1"/>
        <v>0</v>
      </c>
      <c r="P20" s="57"/>
    </row>
    <row r="21" spans="1:16" ht="39" customHeight="1">
      <c r="A21" s="56"/>
      <c r="B21" s="81">
        <v>10</v>
      </c>
      <c r="C21" s="115"/>
      <c r="D21" s="109"/>
      <c r="E21" s="110"/>
      <c r="F21" s="110"/>
      <c r="G21" s="109"/>
      <c r="H21" s="110"/>
      <c r="I21" s="110"/>
      <c r="J21" s="110"/>
      <c r="K21" s="110"/>
      <c r="L21" s="82">
        <f t="shared" si="0"/>
        <v>0</v>
      </c>
      <c r="M21" s="83">
        <f>+$E21*$F21*$L21*อ้างอิง!$G$17/1000</f>
        <v>0</v>
      </c>
      <c r="N21" s="83">
        <f>+$H21*$I21*$L21*อ้างอิง!$G$17/1000</f>
        <v>0</v>
      </c>
      <c r="O21" s="84">
        <f t="shared" si="1"/>
        <v>0</v>
      </c>
      <c r="P21" s="57"/>
    </row>
    <row r="22" spans="1:16" ht="39" customHeight="1">
      <c r="A22" s="56"/>
      <c r="B22" s="81">
        <v>11</v>
      </c>
      <c r="C22" s="115"/>
      <c r="D22" s="109"/>
      <c r="E22" s="110"/>
      <c r="F22" s="110"/>
      <c r="G22" s="109"/>
      <c r="H22" s="110"/>
      <c r="I22" s="110"/>
      <c r="J22" s="110"/>
      <c r="K22" s="110"/>
      <c r="L22" s="82">
        <f t="shared" si="0"/>
        <v>0</v>
      </c>
      <c r="M22" s="83">
        <f>+$E22*$F22*$L22*อ้างอิง!$G$17/1000</f>
        <v>0</v>
      </c>
      <c r="N22" s="83">
        <f>+$H22*$I22*$L22*อ้างอิง!$G$17/1000</f>
        <v>0</v>
      </c>
      <c r="O22" s="84">
        <f t="shared" si="1"/>
        <v>0</v>
      </c>
      <c r="P22" s="57"/>
    </row>
    <row r="23" spans="1:16" ht="39" customHeight="1">
      <c r="A23" s="56"/>
      <c r="B23" s="81">
        <v>12</v>
      </c>
      <c r="C23" s="115"/>
      <c r="D23" s="109"/>
      <c r="E23" s="110"/>
      <c r="F23" s="110"/>
      <c r="G23" s="109"/>
      <c r="H23" s="110"/>
      <c r="I23" s="110"/>
      <c r="J23" s="110"/>
      <c r="K23" s="110"/>
      <c r="L23" s="82">
        <f t="shared" si="0"/>
        <v>0</v>
      </c>
      <c r="M23" s="83">
        <f>+$E23*$F23*$L23*อ้างอิง!$G$17/1000</f>
        <v>0</v>
      </c>
      <c r="N23" s="83">
        <f>+$H23*$I23*$L23*อ้างอิง!$G$17/1000</f>
        <v>0</v>
      </c>
      <c r="O23" s="84">
        <f t="shared" si="1"/>
        <v>0</v>
      </c>
      <c r="P23" s="57"/>
    </row>
    <row r="24" spans="1:16" ht="39" customHeight="1">
      <c r="A24" s="56"/>
      <c r="B24" s="81">
        <v>13</v>
      </c>
      <c r="C24" s="115"/>
      <c r="D24" s="109"/>
      <c r="E24" s="110"/>
      <c r="F24" s="110"/>
      <c r="G24" s="109"/>
      <c r="H24" s="110"/>
      <c r="I24" s="110"/>
      <c r="J24" s="110"/>
      <c r="K24" s="110"/>
      <c r="L24" s="82">
        <f t="shared" si="0"/>
        <v>0</v>
      </c>
      <c r="M24" s="83">
        <f>+$E24*$F24*$L24*อ้างอิง!$G$17/1000</f>
        <v>0</v>
      </c>
      <c r="N24" s="83">
        <f>+$H24*$I24*$L24*อ้างอิง!$G$17/1000</f>
        <v>0</v>
      </c>
      <c r="O24" s="84">
        <f t="shared" si="1"/>
        <v>0</v>
      </c>
      <c r="P24" s="57"/>
    </row>
    <row r="25" spans="1:16" ht="39" customHeight="1">
      <c r="A25" s="56"/>
      <c r="B25" s="81">
        <v>14</v>
      </c>
      <c r="C25" s="115"/>
      <c r="D25" s="109"/>
      <c r="E25" s="110"/>
      <c r="F25" s="110"/>
      <c r="G25" s="109"/>
      <c r="H25" s="110"/>
      <c r="I25" s="110"/>
      <c r="J25" s="110"/>
      <c r="K25" s="110"/>
      <c r="L25" s="82">
        <f t="shared" si="0"/>
        <v>0</v>
      </c>
      <c r="M25" s="83">
        <f>+$E25*$F25*$L25*อ้างอิง!$G$17/1000</f>
        <v>0</v>
      </c>
      <c r="N25" s="83">
        <f>+$H25*$I25*$L25*อ้างอิง!$G$17/1000</f>
        <v>0</v>
      </c>
      <c r="O25" s="84">
        <f t="shared" si="1"/>
        <v>0</v>
      </c>
      <c r="P25" s="57"/>
    </row>
    <row r="26" spans="1:16" ht="39" customHeight="1">
      <c r="A26" s="56"/>
      <c r="B26" s="81">
        <v>15</v>
      </c>
      <c r="C26" s="115"/>
      <c r="D26" s="109"/>
      <c r="E26" s="110"/>
      <c r="F26" s="110"/>
      <c r="G26" s="109"/>
      <c r="H26" s="110"/>
      <c r="I26" s="110"/>
      <c r="J26" s="110"/>
      <c r="K26" s="110"/>
      <c r="L26" s="82">
        <f t="shared" si="0"/>
        <v>0</v>
      </c>
      <c r="M26" s="83">
        <f>+$E26*$F26*$L26*อ้างอิง!$G$17/1000</f>
        <v>0</v>
      </c>
      <c r="N26" s="83">
        <f>+$H26*$I26*$L26*อ้างอิง!$G$17/1000</f>
        <v>0</v>
      </c>
      <c r="O26" s="84">
        <f t="shared" si="1"/>
        <v>0</v>
      </c>
      <c r="P26" s="57"/>
    </row>
    <row r="27" spans="1:16" ht="39" customHeight="1">
      <c r="A27" s="56"/>
      <c r="B27" s="81">
        <v>16</v>
      </c>
      <c r="C27" s="115"/>
      <c r="D27" s="109"/>
      <c r="E27" s="110"/>
      <c r="F27" s="110"/>
      <c r="G27" s="109"/>
      <c r="H27" s="110"/>
      <c r="I27" s="110"/>
      <c r="J27" s="110"/>
      <c r="K27" s="110"/>
      <c r="L27" s="82">
        <f t="shared" si="0"/>
        <v>0</v>
      </c>
      <c r="M27" s="83">
        <f>+$E27*$F27*$L27*อ้างอิง!$G$17/1000</f>
        <v>0</v>
      </c>
      <c r="N27" s="83">
        <f>+$H27*$I27*$L27*อ้างอิง!$G$17/1000</f>
        <v>0</v>
      </c>
      <c r="O27" s="84">
        <f t="shared" si="1"/>
        <v>0</v>
      </c>
      <c r="P27" s="57"/>
    </row>
    <row r="28" spans="1:16" ht="39" customHeight="1">
      <c r="A28" s="56"/>
      <c r="B28" s="81">
        <v>17</v>
      </c>
      <c r="C28" s="115"/>
      <c r="D28" s="109"/>
      <c r="E28" s="110"/>
      <c r="F28" s="110"/>
      <c r="G28" s="109"/>
      <c r="H28" s="110"/>
      <c r="I28" s="110"/>
      <c r="J28" s="110"/>
      <c r="K28" s="110"/>
      <c r="L28" s="82">
        <f t="shared" si="0"/>
        <v>0</v>
      </c>
      <c r="M28" s="83">
        <f>+$E28*$F28*$L28*อ้างอิง!$G$17/1000</f>
        <v>0</v>
      </c>
      <c r="N28" s="83">
        <f>+$H28*$I28*$L28*อ้างอิง!$G$17/1000</f>
        <v>0</v>
      </c>
      <c r="O28" s="84">
        <f t="shared" si="1"/>
        <v>0</v>
      </c>
      <c r="P28" s="57"/>
    </row>
    <row r="29" spans="1:16" ht="39" customHeight="1">
      <c r="A29" s="56"/>
      <c r="B29" s="58">
        <v>18</v>
      </c>
      <c r="C29" s="116"/>
      <c r="D29" s="113"/>
      <c r="E29" s="114"/>
      <c r="F29" s="114"/>
      <c r="G29" s="113"/>
      <c r="H29" s="114"/>
      <c r="I29" s="114"/>
      <c r="J29" s="114"/>
      <c r="K29" s="114"/>
      <c r="L29" s="61">
        <f t="shared" si="0"/>
        <v>0</v>
      </c>
      <c r="M29" s="64">
        <f>+$E29*$F29*$L29*อ้างอิง!$G$17/1000</f>
        <v>0</v>
      </c>
      <c r="N29" s="64">
        <f>+$H29*$I29*$L29*อ้างอิง!$G$17/1000</f>
        <v>0</v>
      </c>
      <c r="O29" s="65">
        <f t="shared" si="1"/>
        <v>0</v>
      </c>
      <c r="P29" s="57"/>
    </row>
    <row r="30" spans="1:16" ht="39" customHeight="1">
      <c r="A30" s="56"/>
      <c r="B30" s="58">
        <v>19</v>
      </c>
      <c r="C30" s="116"/>
      <c r="D30" s="113"/>
      <c r="E30" s="114"/>
      <c r="F30" s="114"/>
      <c r="G30" s="113"/>
      <c r="H30" s="114"/>
      <c r="I30" s="114"/>
      <c r="J30" s="114"/>
      <c r="K30" s="114"/>
      <c r="L30" s="61">
        <f t="shared" si="0"/>
        <v>0</v>
      </c>
      <c r="M30" s="64">
        <f>+$E30*$F30*$L30*อ้างอิง!$G$17/1000</f>
        <v>0</v>
      </c>
      <c r="N30" s="64">
        <f>+$H30*$I30*$L30*อ้างอิง!$G$17/1000</f>
        <v>0</v>
      </c>
      <c r="O30" s="65">
        <f t="shared" si="1"/>
        <v>0</v>
      </c>
      <c r="P30" s="57"/>
    </row>
    <row r="31" spans="1:16" ht="39" customHeight="1">
      <c r="A31" s="56"/>
      <c r="B31" s="58">
        <v>20</v>
      </c>
      <c r="C31" s="116"/>
      <c r="D31" s="113"/>
      <c r="E31" s="114"/>
      <c r="F31" s="114"/>
      <c r="G31" s="113"/>
      <c r="H31" s="114"/>
      <c r="I31" s="114"/>
      <c r="J31" s="114"/>
      <c r="K31" s="114"/>
      <c r="L31" s="61">
        <f t="shared" si="0"/>
        <v>0</v>
      </c>
      <c r="M31" s="64">
        <f>+$E31*$F31*$L31*อ้างอิง!$G$17/1000</f>
        <v>0</v>
      </c>
      <c r="N31" s="64">
        <f>+$H31*$I31*$L31*อ้างอิง!$G$17/1000</f>
        <v>0</v>
      </c>
      <c r="O31" s="65">
        <f t="shared" si="1"/>
        <v>0</v>
      </c>
      <c r="P31" s="57"/>
    </row>
    <row r="32" spans="1:16" ht="39" customHeight="1">
      <c r="A32" s="56"/>
      <c r="B32" s="58">
        <v>21</v>
      </c>
      <c r="C32" s="116"/>
      <c r="D32" s="113"/>
      <c r="E32" s="114"/>
      <c r="F32" s="114"/>
      <c r="G32" s="113"/>
      <c r="H32" s="114"/>
      <c r="I32" s="114"/>
      <c r="J32" s="114"/>
      <c r="K32" s="114"/>
      <c r="L32" s="61">
        <f t="shared" si="0"/>
        <v>0</v>
      </c>
      <c r="M32" s="64">
        <f>+$E32*$F32*$L32*อ้างอิง!$G$17/1000</f>
        <v>0</v>
      </c>
      <c r="N32" s="64">
        <f>+$H32*$I32*$L32*อ้างอิง!$G$17/1000</f>
        <v>0</v>
      </c>
      <c r="O32" s="65">
        <f t="shared" si="1"/>
        <v>0</v>
      </c>
      <c r="P32" s="57"/>
    </row>
    <row r="33" spans="1:16" ht="39" customHeight="1">
      <c r="A33" s="56"/>
      <c r="B33" s="58">
        <v>22</v>
      </c>
      <c r="C33" s="116"/>
      <c r="D33" s="113"/>
      <c r="E33" s="114"/>
      <c r="F33" s="114"/>
      <c r="G33" s="113"/>
      <c r="H33" s="114"/>
      <c r="I33" s="114"/>
      <c r="J33" s="114"/>
      <c r="K33" s="114"/>
      <c r="L33" s="61">
        <f t="shared" si="0"/>
        <v>0</v>
      </c>
      <c r="M33" s="64">
        <f>+$E33*$F33*$L33*อ้างอิง!$G$17/1000</f>
        <v>0</v>
      </c>
      <c r="N33" s="64">
        <f>+$H33*$I33*$L33*อ้างอิง!$G$17/1000</f>
        <v>0</v>
      </c>
      <c r="O33" s="65">
        <f t="shared" si="1"/>
        <v>0</v>
      </c>
      <c r="P33" s="57"/>
    </row>
    <row r="34" spans="1:16" ht="39" customHeight="1">
      <c r="A34" s="56"/>
      <c r="B34" s="58">
        <v>23</v>
      </c>
      <c r="C34" s="116"/>
      <c r="D34" s="113"/>
      <c r="E34" s="114"/>
      <c r="F34" s="114"/>
      <c r="G34" s="113"/>
      <c r="H34" s="114"/>
      <c r="I34" s="114"/>
      <c r="J34" s="114"/>
      <c r="K34" s="114"/>
      <c r="L34" s="61">
        <f t="shared" si="0"/>
        <v>0</v>
      </c>
      <c r="M34" s="64">
        <f>+$E34*$F34*$L34*อ้างอิง!$G$17/1000</f>
        <v>0</v>
      </c>
      <c r="N34" s="64">
        <f>+$H34*$I34*$L34*อ้างอิง!$G$17/1000</f>
        <v>0</v>
      </c>
      <c r="O34" s="65">
        <f t="shared" si="1"/>
        <v>0</v>
      </c>
      <c r="P34" s="57"/>
    </row>
    <row r="35" spans="1:16" ht="39" customHeight="1">
      <c r="A35" s="56"/>
      <c r="B35" s="58">
        <v>24</v>
      </c>
      <c r="C35" s="116"/>
      <c r="D35" s="113"/>
      <c r="E35" s="114"/>
      <c r="F35" s="114"/>
      <c r="G35" s="113"/>
      <c r="H35" s="114"/>
      <c r="I35" s="114"/>
      <c r="J35" s="114"/>
      <c r="K35" s="114"/>
      <c r="L35" s="61">
        <f t="shared" si="0"/>
        <v>0</v>
      </c>
      <c r="M35" s="64">
        <f>+$E35*$F35*$L35*อ้างอิง!$G$17/1000</f>
        <v>0</v>
      </c>
      <c r="N35" s="64">
        <f>+$H35*$I35*$L35*อ้างอิง!$G$17/1000</f>
        <v>0</v>
      </c>
      <c r="O35" s="65">
        <f t="shared" si="1"/>
        <v>0</v>
      </c>
      <c r="P35" s="57"/>
    </row>
    <row r="36" spans="1:16" ht="39" customHeight="1">
      <c r="A36" s="56"/>
      <c r="B36" s="58">
        <v>25</v>
      </c>
      <c r="C36" s="116"/>
      <c r="D36" s="113"/>
      <c r="E36" s="114"/>
      <c r="F36" s="114"/>
      <c r="G36" s="113"/>
      <c r="H36" s="114"/>
      <c r="I36" s="114"/>
      <c r="J36" s="114"/>
      <c r="K36" s="114"/>
      <c r="L36" s="61">
        <f t="shared" si="0"/>
        <v>0</v>
      </c>
      <c r="M36" s="64">
        <f>+$E36*$F36*$L36*อ้างอิง!$G$17/1000</f>
        <v>0</v>
      </c>
      <c r="N36" s="64">
        <f>+$H36*$I36*$L36*อ้างอิง!$G$17/1000</f>
        <v>0</v>
      </c>
      <c r="O36" s="65">
        <f t="shared" si="1"/>
        <v>0</v>
      </c>
      <c r="P36" s="57"/>
    </row>
    <row r="37" spans="1:16" ht="39" customHeight="1">
      <c r="A37" s="56"/>
      <c r="B37" s="58">
        <v>26</v>
      </c>
      <c r="C37" s="116"/>
      <c r="D37" s="113"/>
      <c r="E37" s="114"/>
      <c r="F37" s="114"/>
      <c r="G37" s="113"/>
      <c r="H37" s="114"/>
      <c r="I37" s="114"/>
      <c r="J37" s="114"/>
      <c r="K37" s="114"/>
      <c r="L37" s="61">
        <f t="shared" si="0"/>
        <v>0</v>
      </c>
      <c r="M37" s="64">
        <f>+$E37*$F37*$L37*อ้างอิง!$G$17/1000</f>
        <v>0</v>
      </c>
      <c r="N37" s="64">
        <f>+$H37*$I37*$L37*อ้างอิง!$G$17/1000</f>
        <v>0</v>
      </c>
      <c r="O37" s="65">
        <f t="shared" si="1"/>
        <v>0</v>
      </c>
      <c r="P37" s="57"/>
    </row>
    <row r="38" spans="1:16" ht="39" customHeight="1">
      <c r="A38" s="56"/>
      <c r="B38" s="58">
        <v>27</v>
      </c>
      <c r="C38" s="116"/>
      <c r="D38" s="113"/>
      <c r="E38" s="114"/>
      <c r="F38" s="114"/>
      <c r="G38" s="113"/>
      <c r="H38" s="114"/>
      <c r="I38" s="114"/>
      <c r="J38" s="114"/>
      <c r="K38" s="114"/>
      <c r="L38" s="61">
        <f t="shared" si="0"/>
        <v>0</v>
      </c>
      <c r="M38" s="64">
        <f>+$E38*$F38*$L38*อ้างอิง!$G$17/1000</f>
        <v>0</v>
      </c>
      <c r="N38" s="64">
        <f>+$H38*$I38*$L38*อ้างอิง!$G$17/1000</f>
        <v>0</v>
      </c>
      <c r="O38" s="65">
        <f t="shared" si="1"/>
        <v>0</v>
      </c>
      <c r="P38" s="57"/>
    </row>
    <row r="39" spans="1:16" ht="39" customHeight="1">
      <c r="A39" s="56"/>
      <c r="B39" s="58">
        <v>28</v>
      </c>
      <c r="C39" s="116"/>
      <c r="D39" s="113"/>
      <c r="E39" s="114"/>
      <c r="F39" s="114"/>
      <c r="G39" s="113"/>
      <c r="H39" s="114"/>
      <c r="I39" s="114"/>
      <c r="J39" s="114"/>
      <c r="K39" s="114"/>
      <c r="L39" s="61">
        <f t="shared" si="0"/>
        <v>0</v>
      </c>
      <c r="M39" s="64">
        <f>+$E39*$F39*$L39*อ้างอิง!$G$17/1000</f>
        <v>0</v>
      </c>
      <c r="N39" s="64">
        <f>+$H39*$I39*$L39*อ้างอิง!$G$17/1000</f>
        <v>0</v>
      </c>
      <c r="O39" s="65">
        <f t="shared" si="1"/>
        <v>0</v>
      </c>
      <c r="P39" s="57"/>
    </row>
    <row r="40" spans="1:16" ht="39" customHeight="1">
      <c r="A40" s="56"/>
      <c r="B40" s="58">
        <v>29</v>
      </c>
      <c r="C40" s="116"/>
      <c r="D40" s="113"/>
      <c r="E40" s="114"/>
      <c r="F40" s="114"/>
      <c r="G40" s="113"/>
      <c r="H40" s="114"/>
      <c r="I40" s="114"/>
      <c r="J40" s="114"/>
      <c r="K40" s="114"/>
      <c r="L40" s="61">
        <f t="shared" ref="L40:L74" si="2">+J40*K40</f>
        <v>0</v>
      </c>
      <c r="M40" s="64">
        <f>+$E40*$F40*$L40*อ้างอิง!$G$17/1000</f>
        <v>0</v>
      </c>
      <c r="N40" s="64">
        <f>+$H40*$I40*$L40*อ้างอิง!$G$17/1000</f>
        <v>0</v>
      </c>
      <c r="O40" s="65">
        <f t="shared" ref="O40:O74" si="3">+M40-N40</f>
        <v>0</v>
      </c>
      <c r="P40" s="57"/>
    </row>
    <row r="41" spans="1:16" ht="39" customHeight="1">
      <c r="A41" s="56"/>
      <c r="B41" s="58">
        <v>30</v>
      </c>
      <c r="C41" s="116"/>
      <c r="D41" s="113"/>
      <c r="E41" s="114"/>
      <c r="F41" s="114"/>
      <c r="G41" s="113"/>
      <c r="H41" s="114"/>
      <c r="I41" s="114"/>
      <c r="J41" s="114"/>
      <c r="K41" s="114"/>
      <c r="L41" s="61">
        <f t="shared" si="2"/>
        <v>0</v>
      </c>
      <c r="M41" s="64">
        <f>+$E41*$F41*$L41*อ้างอิง!$G$17/1000</f>
        <v>0</v>
      </c>
      <c r="N41" s="64">
        <f>+$H41*$I41*$L41*อ้างอิง!$G$17/1000</f>
        <v>0</v>
      </c>
      <c r="O41" s="65">
        <f t="shared" si="3"/>
        <v>0</v>
      </c>
      <c r="P41" s="57"/>
    </row>
    <row r="42" spans="1:16" ht="39" customHeight="1">
      <c r="A42" s="56"/>
      <c r="B42" s="58">
        <v>31</v>
      </c>
      <c r="C42" s="116"/>
      <c r="D42" s="113"/>
      <c r="E42" s="114"/>
      <c r="F42" s="114"/>
      <c r="G42" s="113"/>
      <c r="H42" s="114"/>
      <c r="I42" s="114"/>
      <c r="J42" s="114"/>
      <c r="K42" s="114"/>
      <c r="L42" s="61">
        <f t="shared" si="2"/>
        <v>0</v>
      </c>
      <c r="M42" s="64">
        <f>+$E42*$F42*$L42*อ้างอิง!$G$17/1000</f>
        <v>0</v>
      </c>
      <c r="N42" s="64">
        <f>+$H42*$I42*$L42*อ้างอิง!$G$17/1000</f>
        <v>0</v>
      </c>
      <c r="O42" s="65">
        <f t="shared" si="3"/>
        <v>0</v>
      </c>
      <c r="P42" s="57"/>
    </row>
    <row r="43" spans="1:16" ht="39" customHeight="1">
      <c r="A43" s="56"/>
      <c r="B43" s="58">
        <v>32</v>
      </c>
      <c r="C43" s="116"/>
      <c r="D43" s="113"/>
      <c r="E43" s="114"/>
      <c r="F43" s="114"/>
      <c r="G43" s="113"/>
      <c r="H43" s="114"/>
      <c r="I43" s="114"/>
      <c r="J43" s="114"/>
      <c r="K43" s="114"/>
      <c r="L43" s="61">
        <f t="shared" si="2"/>
        <v>0</v>
      </c>
      <c r="M43" s="64">
        <f>+$E43*$F43*$L43*อ้างอิง!$G$17/1000</f>
        <v>0</v>
      </c>
      <c r="N43" s="64">
        <f>+$H43*$I43*$L43*อ้างอิง!$G$17/1000</f>
        <v>0</v>
      </c>
      <c r="O43" s="65">
        <f t="shared" si="3"/>
        <v>0</v>
      </c>
      <c r="P43" s="57"/>
    </row>
    <row r="44" spans="1:16" ht="39" customHeight="1">
      <c r="A44" s="56"/>
      <c r="B44" s="58">
        <v>33</v>
      </c>
      <c r="C44" s="116"/>
      <c r="D44" s="113"/>
      <c r="E44" s="114"/>
      <c r="F44" s="114"/>
      <c r="G44" s="113"/>
      <c r="H44" s="114"/>
      <c r="I44" s="114"/>
      <c r="J44" s="114"/>
      <c r="K44" s="114"/>
      <c r="L44" s="61">
        <f t="shared" si="2"/>
        <v>0</v>
      </c>
      <c r="M44" s="64">
        <f>+$E44*$F44*$L44*อ้างอิง!$G$17/1000</f>
        <v>0</v>
      </c>
      <c r="N44" s="64">
        <f>+$H44*$I44*$L44*อ้างอิง!$G$17/1000</f>
        <v>0</v>
      </c>
      <c r="O44" s="65">
        <f t="shared" si="3"/>
        <v>0</v>
      </c>
      <c r="P44" s="57"/>
    </row>
    <row r="45" spans="1:16" ht="39" customHeight="1">
      <c r="A45" s="56"/>
      <c r="B45" s="58">
        <v>34</v>
      </c>
      <c r="C45" s="116"/>
      <c r="D45" s="113"/>
      <c r="E45" s="114"/>
      <c r="F45" s="114"/>
      <c r="G45" s="113"/>
      <c r="H45" s="114"/>
      <c r="I45" s="114"/>
      <c r="J45" s="114"/>
      <c r="K45" s="114"/>
      <c r="L45" s="61">
        <f t="shared" si="2"/>
        <v>0</v>
      </c>
      <c r="M45" s="64">
        <f>+$E45*$F45*$L45*อ้างอิง!$G$17/1000</f>
        <v>0</v>
      </c>
      <c r="N45" s="64">
        <f>+$H45*$I45*$L45*อ้างอิง!$G$17/1000</f>
        <v>0</v>
      </c>
      <c r="O45" s="65">
        <f t="shared" si="3"/>
        <v>0</v>
      </c>
      <c r="P45" s="57"/>
    </row>
    <row r="46" spans="1:16" ht="39" customHeight="1">
      <c r="A46" s="56"/>
      <c r="B46" s="58">
        <v>35</v>
      </c>
      <c r="C46" s="116"/>
      <c r="D46" s="113"/>
      <c r="E46" s="114"/>
      <c r="F46" s="114"/>
      <c r="G46" s="113"/>
      <c r="H46" s="114"/>
      <c r="I46" s="114"/>
      <c r="J46" s="114"/>
      <c r="K46" s="114"/>
      <c r="L46" s="61">
        <f t="shared" si="2"/>
        <v>0</v>
      </c>
      <c r="M46" s="64">
        <f>+$E46*$F46*$L46*อ้างอิง!$G$17/1000</f>
        <v>0</v>
      </c>
      <c r="N46" s="64">
        <f>+$H46*$I46*$L46*อ้างอิง!$G$17/1000</f>
        <v>0</v>
      </c>
      <c r="O46" s="65">
        <f t="shared" si="3"/>
        <v>0</v>
      </c>
      <c r="P46" s="57"/>
    </row>
    <row r="47" spans="1:16" ht="39" customHeight="1">
      <c r="A47" s="56"/>
      <c r="B47" s="58">
        <v>36</v>
      </c>
      <c r="C47" s="116"/>
      <c r="D47" s="113"/>
      <c r="E47" s="114"/>
      <c r="F47" s="114"/>
      <c r="G47" s="113"/>
      <c r="H47" s="114"/>
      <c r="I47" s="114"/>
      <c r="J47" s="114"/>
      <c r="K47" s="114"/>
      <c r="L47" s="61">
        <f t="shared" si="2"/>
        <v>0</v>
      </c>
      <c r="M47" s="64">
        <f>+$E47*$F47*$L47*อ้างอิง!$G$17/1000</f>
        <v>0</v>
      </c>
      <c r="N47" s="64">
        <f>+$H47*$I47*$L47*อ้างอิง!$G$17/1000</f>
        <v>0</v>
      </c>
      <c r="O47" s="65">
        <f t="shared" si="3"/>
        <v>0</v>
      </c>
      <c r="P47" s="57"/>
    </row>
    <row r="48" spans="1:16" ht="39" customHeight="1">
      <c r="A48" s="56"/>
      <c r="B48" s="58">
        <v>37</v>
      </c>
      <c r="C48" s="116"/>
      <c r="D48" s="113"/>
      <c r="E48" s="114"/>
      <c r="F48" s="114"/>
      <c r="G48" s="113"/>
      <c r="H48" s="114"/>
      <c r="I48" s="114"/>
      <c r="J48" s="114"/>
      <c r="K48" s="114"/>
      <c r="L48" s="61">
        <f t="shared" si="2"/>
        <v>0</v>
      </c>
      <c r="M48" s="64">
        <f>+$E48*$F48*$L48*อ้างอิง!$G$17/1000</f>
        <v>0</v>
      </c>
      <c r="N48" s="64">
        <f>+$H48*$I48*$L48*อ้างอิง!$G$17/1000</f>
        <v>0</v>
      </c>
      <c r="O48" s="65">
        <f t="shared" si="3"/>
        <v>0</v>
      </c>
      <c r="P48" s="57"/>
    </row>
    <row r="49" spans="1:16" ht="39" customHeight="1">
      <c r="A49" s="56"/>
      <c r="B49" s="58">
        <v>38</v>
      </c>
      <c r="C49" s="116"/>
      <c r="D49" s="113"/>
      <c r="E49" s="114"/>
      <c r="F49" s="114"/>
      <c r="G49" s="113"/>
      <c r="H49" s="114"/>
      <c r="I49" s="114"/>
      <c r="J49" s="114"/>
      <c r="K49" s="114"/>
      <c r="L49" s="61">
        <f t="shared" si="2"/>
        <v>0</v>
      </c>
      <c r="M49" s="64">
        <f>+$E49*$F49*$L49*อ้างอิง!$G$17/1000</f>
        <v>0</v>
      </c>
      <c r="N49" s="64">
        <f>+$H49*$I49*$L49*อ้างอิง!$G$17/1000</f>
        <v>0</v>
      </c>
      <c r="O49" s="65">
        <f t="shared" si="3"/>
        <v>0</v>
      </c>
      <c r="P49" s="57"/>
    </row>
    <row r="50" spans="1:16" ht="39" customHeight="1">
      <c r="A50" s="56"/>
      <c r="B50" s="58">
        <v>39</v>
      </c>
      <c r="C50" s="116"/>
      <c r="D50" s="113"/>
      <c r="E50" s="114"/>
      <c r="F50" s="114"/>
      <c r="G50" s="113"/>
      <c r="H50" s="114"/>
      <c r="I50" s="114"/>
      <c r="J50" s="114"/>
      <c r="K50" s="114"/>
      <c r="L50" s="61">
        <f t="shared" si="2"/>
        <v>0</v>
      </c>
      <c r="M50" s="64">
        <f>+$E50*$F50*$L50*อ้างอิง!$G$17/1000</f>
        <v>0</v>
      </c>
      <c r="N50" s="64">
        <f>+$H50*$I50*$L50*อ้างอิง!$G$17/1000</f>
        <v>0</v>
      </c>
      <c r="O50" s="65">
        <f t="shared" si="3"/>
        <v>0</v>
      </c>
      <c r="P50" s="57"/>
    </row>
    <row r="51" spans="1:16" ht="39" customHeight="1">
      <c r="A51" s="56"/>
      <c r="B51" s="58">
        <v>40</v>
      </c>
      <c r="C51" s="116"/>
      <c r="D51" s="113"/>
      <c r="E51" s="114"/>
      <c r="F51" s="114"/>
      <c r="G51" s="113"/>
      <c r="H51" s="114"/>
      <c r="I51" s="114"/>
      <c r="J51" s="114"/>
      <c r="K51" s="114"/>
      <c r="L51" s="61">
        <f t="shared" si="2"/>
        <v>0</v>
      </c>
      <c r="M51" s="64">
        <f>+$E51*$F51*$L51*อ้างอิง!$G$17/1000</f>
        <v>0</v>
      </c>
      <c r="N51" s="64">
        <f>+$H51*$I51*$L51*อ้างอิง!$G$17/1000</f>
        <v>0</v>
      </c>
      <c r="O51" s="65">
        <f t="shared" si="3"/>
        <v>0</v>
      </c>
      <c r="P51" s="57"/>
    </row>
    <row r="52" spans="1:16" ht="39" customHeight="1">
      <c r="A52" s="56"/>
      <c r="B52" s="58">
        <v>41</v>
      </c>
      <c r="C52" s="116"/>
      <c r="D52" s="113"/>
      <c r="E52" s="114"/>
      <c r="F52" s="114"/>
      <c r="G52" s="113"/>
      <c r="H52" s="114"/>
      <c r="I52" s="114"/>
      <c r="J52" s="114"/>
      <c r="K52" s="114"/>
      <c r="L52" s="61">
        <f t="shared" si="2"/>
        <v>0</v>
      </c>
      <c r="M52" s="64">
        <f>+$E52*$F52*$L52*อ้างอิง!$G$17/1000</f>
        <v>0</v>
      </c>
      <c r="N52" s="64">
        <f>+$H52*$I52*$L52*อ้างอิง!$G$17/1000</f>
        <v>0</v>
      </c>
      <c r="O52" s="65">
        <f t="shared" si="3"/>
        <v>0</v>
      </c>
      <c r="P52" s="57"/>
    </row>
    <row r="53" spans="1:16" ht="39" customHeight="1">
      <c r="A53" s="56"/>
      <c r="B53" s="58">
        <v>42</v>
      </c>
      <c r="C53" s="116"/>
      <c r="D53" s="113"/>
      <c r="E53" s="114"/>
      <c r="F53" s="114"/>
      <c r="G53" s="113"/>
      <c r="H53" s="114"/>
      <c r="I53" s="114"/>
      <c r="J53" s="114"/>
      <c r="K53" s="114"/>
      <c r="L53" s="61">
        <f t="shared" si="2"/>
        <v>0</v>
      </c>
      <c r="M53" s="64">
        <f>+$E53*$F53*$L53*อ้างอิง!$G$17/1000</f>
        <v>0</v>
      </c>
      <c r="N53" s="64">
        <f>+$H53*$I53*$L53*อ้างอิง!$G$17/1000</f>
        <v>0</v>
      </c>
      <c r="O53" s="65">
        <f t="shared" si="3"/>
        <v>0</v>
      </c>
      <c r="P53" s="57"/>
    </row>
    <row r="54" spans="1:16" ht="39" customHeight="1">
      <c r="A54" s="56"/>
      <c r="B54" s="58">
        <v>43</v>
      </c>
      <c r="C54" s="116"/>
      <c r="D54" s="113"/>
      <c r="E54" s="114"/>
      <c r="F54" s="114"/>
      <c r="G54" s="113"/>
      <c r="H54" s="114"/>
      <c r="I54" s="114"/>
      <c r="J54" s="114"/>
      <c r="K54" s="114"/>
      <c r="L54" s="61">
        <f t="shared" si="2"/>
        <v>0</v>
      </c>
      <c r="M54" s="64">
        <f>+$E54*$F54*$L54*อ้างอิง!$G$17/1000</f>
        <v>0</v>
      </c>
      <c r="N54" s="64">
        <f>+$H54*$I54*$L54*อ้างอิง!$G$17/1000</f>
        <v>0</v>
      </c>
      <c r="O54" s="65">
        <f t="shared" si="3"/>
        <v>0</v>
      </c>
      <c r="P54" s="57"/>
    </row>
    <row r="55" spans="1:16" ht="39" customHeight="1">
      <c r="A55" s="56"/>
      <c r="B55" s="58">
        <v>44</v>
      </c>
      <c r="C55" s="116"/>
      <c r="D55" s="113"/>
      <c r="E55" s="114"/>
      <c r="F55" s="114"/>
      <c r="G55" s="113"/>
      <c r="H55" s="114"/>
      <c r="I55" s="114"/>
      <c r="J55" s="114"/>
      <c r="K55" s="114"/>
      <c r="L55" s="61">
        <f t="shared" si="2"/>
        <v>0</v>
      </c>
      <c r="M55" s="64">
        <f>+$E55*$F55*$L55*อ้างอิง!$G$17/1000</f>
        <v>0</v>
      </c>
      <c r="N55" s="64">
        <f>+$H55*$I55*$L55*อ้างอิง!$G$17/1000</f>
        <v>0</v>
      </c>
      <c r="O55" s="65">
        <f t="shared" si="3"/>
        <v>0</v>
      </c>
      <c r="P55" s="57"/>
    </row>
    <row r="56" spans="1:16" ht="39" customHeight="1">
      <c r="A56" s="56"/>
      <c r="B56" s="58">
        <v>45</v>
      </c>
      <c r="C56" s="116"/>
      <c r="D56" s="113"/>
      <c r="E56" s="114"/>
      <c r="F56" s="114"/>
      <c r="G56" s="113"/>
      <c r="H56" s="114"/>
      <c r="I56" s="114"/>
      <c r="J56" s="114"/>
      <c r="K56" s="114"/>
      <c r="L56" s="61">
        <f t="shared" si="2"/>
        <v>0</v>
      </c>
      <c r="M56" s="64">
        <f>+$E56*$F56*$L56*อ้างอิง!$G$17/1000</f>
        <v>0</v>
      </c>
      <c r="N56" s="64">
        <f>+$H56*$I56*$L56*อ้างอิง!$G$17/1000</f>
        <v>0</v>
      </c>
      <c r="O56" s="65">
        <f t="shared" si="3"/>
        <v>0</v>
      </c>
      <c r="P56" s="57"/>
    </row>
    <row r="57" spans="1:16" ht="39" customHeight="1">
      <c r="A57" s="56"/>
      <c r="B57" s="58">
        <v>46</v>
      </c>
      <c r="C57" s="116"/>
      <c r="D57" s="113"/>
      <c r="E57" s="114"/>
      <c r="F57" s="114"/>
      <c r="G57" s="113"/>
      <c r="H57" s="114"/>
      <c r="I57" s="114"/>
      <c r="J57" s="114"/>
      <c r="K57" s="114"/>
      <c r="L57" s="61">
        <f t="shared" si="2"/>
        <v>0</v>
      </c>
      <c r="M57" s="64">
        <f>+$E57*$F57*$L57*อ้างอิง!$G$17/1000</f>
        <v>0</v>
      </c>
      <c r="N57" s="64">
        <f>+$H57*$I57*$L57*อ้างอิง!$G$17/1000</f>
        <v>0</v>
      </c>
      <c r="O57" s="65">
        <f t="shared" si="3"/>
        <v>0</v>
      </c>
      <c r="P57" s="57"/>
    </row>
    <row r="58" spans="1:16" ht="39" customHeight="1">
      <c r="A58" s="56"/>
      <c r="B58" s="58">
        <v>47</v>
      </c>
      <c r="C58" s="116"/>
      <c r="D58" s="113"/>
      <c r="E58" s="114"/>
      <c r="F58" s="114"/>
      <c r="G58" s="113"/>
      <c r="H58" s="114"/>
      <c r="I58" s="114"/>
      <c r="J58" s="114"/>
      <c r="K58" s="114"/>
      <c r="L58" s="61">
        <f t="shared" si="2"/>
        <v>0</v>
      </c>
      <c r="M58" s="64">
        <f>+$E58*$F58*$L58*อ้างอิง!$G$17/1000</f>
        <v>0</v>
      </c>
      <c r="N58" s="64">
        <f>+$H58*$I58*$L58*อ้างอิง!$G$17/1000</f>
        <v>0</v>
      </c>
      <c r="O58" s="65">
        <f t="shared" si="3"/>
        <v>0</v>
      </c>
      <c r="P58" s="57"/>
    </row>
    <row r="59" spans="1:16" ht="39" customHeight="1">
      <c r="A59" s="56"/>
      <c r="B59" s="58">
        <v>48</v>
      </c>
      <c r="C59" s="116"/>
      <c r="D59" s="113"/>
      <c r="E59" s="114"/>
      <c r="F59" s="114"/>
      <c r="G59" s="113"/>
      <c r="H59" s="114"/>
      <c r="I59" s="114"/>
      <c r="J59" s="114"/>
      <c r="K59" s="114"/>
      <c r="L59" s="61">
        <f t="shared" si="2"/>
        <v>0</v>
      </c>
      <c r="M59" s="64">
        <f>+$E59*$F59*$L59*อ้างอิง!$G$17/1000</f>
        <v>0</v>
      </c>
      <c r="N59" s="64">
        <f>+$H59*$I59*$L59*อ้างอิง!$G$17/1000</f>
        <v>0</v>
      </c>
      <c r="O59" s="65">
        <f t="shared" si="3"/>
        <v>0</v>
      </c>
      <c r="P59" s="57"/>
    </row>
    <row r="60" spans="1:16" ht="39" customHeight="1">
      <c r="A60" s="56"/>
      <c r="B60" s="58">
        <v>49</v>
      </c>
      <c r="C60" s="116"/>
      <c r="D60" s="113"/>
      <c r="E60" s="114"/>
      <c r="F60" s="114"/>
      <c r="G60" s="113"/>
      <c r="H60" s="114"/>
      <c r="I60" s="114"/>
      <c r="J60" s="114"/>
      <c r="K60" s="114"/>
      <c r="L60" s="61">
        <f t="shared" si="2"/>
        <v>0</v>
      </c>
      <c r="M60" s="64">
        <f>+$E60*$F60*$L60*อ้างอิง!$G$17/1000</f>
        <v>0</v>
      </c>
      <c r="N60" s="64">
        <f>+$H60*$I60*$L60*อ้างอิง!$G$17/1000</f>
        <v>0</v>
      </c>
      <c r="O60" s="65">
        <f t="shared" si="3"/>
        <v>0</v>
      </c>
      <c r="P60" s="57"/>
    </row>
    <row r="61" spans="1:16" ht="39" customHeight="1">
      <c r="A61" s="56"/>
      <c r="B61" s="58">
        <v>50</v>
      </c>
      <c r="C61" s="116"/>
      <c r="D61" s="113"/>
      <c r="E61" s="114"/>
      <c r="F61" s="114"/>
      <c r="G61" s="113"/>
      <c r="H61" s="114"/>
      <c r="I61" s="114"/>
      <c r="J61" s="114"/>
      <c r="K61" s="114"/>
      <c r="L61" s="61">
        <f t="shared" si="2"/>
        <v>0</v>
      </c>
      <c r="M61" s="64">
        <f>+$E61*$F61*$L61*อ้างอิง!$G$17/1000</f>
        <v>0</v>
      </c>
      <c r="N61" s="64">
        <f>+$H61*$I61*$L61*อ้างอิง!$G$17/1000</f>
        <v>0</v>
      </c>
      <c r="O61" s="65">
        <f t="shared" si="3"/>
        <v>0</v>
      </c>
      <c r="P61" s="57"/>
    </row>
    <row r="62" spans="1:16" ht="39" customHeight="1">
      <c r="A62" s="56"/>
      <c r="B62" s="58">
        <v>51</v>
      </c>
      <c r="C62" s="116"/>
      <c r="D62" s="113"/>
      <c r="E62" s="114"/>
      <c r="F62" s="114"/>
      <c r="G62" s="113"/>
      <c r="H62" s="114"/>
      <c r="I62" s="114"/>
      <c r="J62" s="114"/>
      <c r="K62" s="114"/>
      <c r="L62" s="61">
        <f t="shared" si="2"/>
        <v>0</v>
      </c>
      <c r="M62" s="64">
        <f>+$E62*$F62*$L62*อ้างอิง!$G$17/1000</f>
        <v>0</v>
      </c>
      <c r="N62" s="64">
        <f>+$H62*$I62*$L62*อ้างอิง!$G$17/1000</f>
        <v>0</v>
      </c>
      <c r="O62" s="65">
        <f t="shared" si="3"/>
        <v>0</v>
      </c>
      <c r="P62" s="57"/>
    </row>
    <row r="63" spans="1:16" ht="39" customHeight="1">
      <c r="A63" s="56"/>
      <c r="B63" s="58">
        <v>52</v>
      </c>
      <c r="C63" s="116"/>
      <c r="D63" s="113"/>
      <c r="E63" s="114"/>
      <c r="F63" s="114"/>
      <c r="G63" s="113"/>
      <c r="H63" s="114"/>
      <c r="I63" s="114"/>
      <c r="J63" s="114"/>
      <c r="K63" s="114"/>
      <c r="L63" s="61">
        <f t="shared" si="2"/>
        <v>0</v>
      </c>
      <c r="M63" s="64">
        <f>+$E63*$F63*$L63*อ้างอิง!$G$17/1000</f>
        <v>0</v>
      </c>
      <c r="N63" s="64">
        <f>+$H63*$I63*$L63*อ้างอิง!$G$17/1000</f>
        <v>0</v>
      </c>
      <c r="O63" s="65">
        <f t="shared" si="3"/>
        <v>0</v>
      </c>
      <c r="P63" s="57"/>
    </row>
    <row r="64" spans="1:16" ht="39" customHeight="1">
      <c r="A64" s="56"/>
      <c r="B64" s="58">
        <v>53</v>
      </c>
      <c r="C64" s="116"/>
      <c r="D64" s="113"/>
      <c r="E64" s="114"/>
      <c r="F64" s="114"/>
      <c r="G64" s="113"/>
      <c r="H64" s="114"/>
      <c r="I64" s="114"/>
      <c r="J64" s="114"/>
      <c r="K64" s="114"/>
      <c r="L64" s="61">
        <f t="shared" si="2"/>
        <v>0</v>
      </c>
      <c r="M64" s="64">
        <f>+$E64*$F64*$L64*อ้างอิง!$G$17/1000</f>
        <v>0</v>
      </c>
      <c r="N64" s="64">
        <f>+$H64*$I64*$L64*อ้างอิง!$G$17/1000</f>
        <v>0</v>
      </c>
      <c r="O64" s="65">
        <f t="shared" si="3"/>
        <v>0</v>
      </c>
      <c r="P64" s="57"/>
    </row>
    <row r="65" spans="1:16" ht="39" customHeight="1">
      <c r="A65" s="56"/>
      <c r="B65" s="58">
        <v>54</v>
      </c>
      <c r="C65" s="116"/>
      <c r="D65" s="113"/>
      <c r="E65" s="114"/>
      <c r="F65" s="114"/>
      <c r="G65" s="113"/>
      <c r="H65" s="114"/>
      <c r="I65" s="114"/>
      <c r="J65" s="114"/>
      <c r="K65" s="114"/>
      <c r="L65" s="61">
        <f t="shared" si="2"/>
        <v>0</v>
      </c>
      <c r="M65" s="64">
        <f>+$E65*$F65*$L65*อ้างอิง!$G$17/1000</f>
        <v>0</v>
      </c>
      <c r="N65" s="64">
        <f>+$H65*$I65*$L65*อ้างอิง!$G$17/1000</f>
        <v>0</v>
      </c>
      <c r="O65" s="65">
        <f t="shared" si="3"/>
        <v>0</v>
      </c>
      <c r="P65" s="57"/>
    </row>
    <row r="66" spans="1:16" ht="39" customHeight="1">
      <c r="A66" s="56"/>
      <c r="B66" s="58">
        <v>55</v>
      </c>
      <c r="C66" s="116"/>
      <c r="D66" s="113"/>
      <c r="E66" s="114"/>
      <c r="F66" s="114"/>
      <c r="G66" s="113"/>
      <c r="H66" s="114"/>
      <c r="I66" s="114"/>
      <c r="J66" s="114"/>
      <c r="K66" s="114"/>
      <c r="L66" s="61">
        <f t="shared" si="2"/>
        <v>0</v>
      </c>
      <c r="M66" s="64">
        <f>+$E66*$F66*$L66*อ้างอิง!$G$17/1000</f>
        <v>0</v>
      </c>
      <c r="N66" s="64">
        <f>+$H66*$I66*$L66*อ้างอิง!$G$17/1000</f>
        <v>0</v>
      </c>
      <c r="O66" s="65">
        <f t="shared" si="3"/>
        <v>0</v>
      </c>
      <c r="P66" s="57"/>
    </row>
    <row r="67" spans="1:16" ht="39" customHeight="1">
      <c r="A67" s="56"/>
      <c r="B67" s="58">
        <v>56</v>
      </c>
      <c r="C67" s="116"/>
      <c r="D67" s="113"/>
      <c r="E67" s="114"/>
      <c r="F67" s="114"/>
      <c r="G67" s="113"/>
      <c r="H67" s="114"/>
      <c r="I67" s="114"/>
      <c r="J67" s="114"/>
      <c r="K67" s="114"/>
      <c r="L67" s="61">
        <f t="shared" si="2"/>
        <v>0</v>
      </c>
      <c r="M67" s="64">
        <f>+$E67*$F67*$L67*อ้างอิง!$G$17/1000</f>
        <v>0</v>
      </c>
      <c r="N67" s="64">
        <f>+$H67*$I67*$L67*อ้างอิง!$G$17/1000</f>
        <v>0</v>
      </c>
      <c r="O67" s="65">
        <f t="shared" si="3"/>
        <v>0</v>
      </c>
      <c r="P67" s="57"/>
    </row>
    <row r="68" spans="1:16" ht="39" customHeight="1">
      <c r="A68" s="56"/>
      <c r="B68" s="58">
        <v>57</v>
      </c>
      <c r="C68" s="116"/>
      <c r="D68" s="113"/>
      <c r="E68" s="114"/>
      <c r="F68" s="114"/>
      <c r="G68" s="113"/>
      <c r="H68" s="114"/>
      <c r="I68" s="114"/>
      <c r="J68" s="114"/>
      <c r="K68" s="114"/>
      <c r="L68" s="61">
        <f t="shared" si="2"/>
        <v>0</v>
      </c>
      <c r="M68" s="64">
        <f>+$E68*$F68*$L68*อ้างอิง!$G$17/1000</f>
        <v>0</v>
      </c>
      <c r="N68" s="64">
        <f>+$H68*$I68*$L68*อ้างอิง!$G$17/1000</f>
        <v>0</v>
      </c>
      <c r="O68" s="65">
        <f t="shared" si="3"/>
        <v>0</v>
      </c>
      <c r="P68" s="57"/>
    </row>
    <row r="69" spans="1:16" ht="39" customHeight="1">
      <c r="A69" s="56"/>
      <c r="B69" s="58">
        <v>58</v>
      </c>
      <c r="C69" s="116"/>
      <c r="D69" s="113"/>
      <c r="E69" s="114"/>
      <c r="F69" s="114"/>
      <c r="G69" s="113"/>
      <c r="H69" s="114"/>
      <c r="I69" s="114"/>
      <c r="J69" s="114"/>
      <c r="K69" s="114"/>
      <c r="L69" s="61">
        <f t="shared" si="2"/>
        <v>0</v>
      </c>
      <c r="M69" s="64">
        <f>+$E69*$F69*$L69*อ้างอิง!$G$17/1000</f>
        <v>0</v>
      </c>
      <c r="N69" s="64">
        <f>+$H69*$I69*$L69*อ้างอิง!$G$17/1000</f>
        <v>0</v>
      </c>
      <c r="O69" s="65">
        <f t="shared" si="3"/>
        <v>0</v>
      </c>
      <c r="P69" s="57"/>
    </row>
    <row r="70" spans="1:16" ht="39" customHeight="1">
      <c r="A70" s="56"/>
      <c r="B70" s="58">
        <v>59</v>
      </c>
      <c r="C70" s="116"/>
      <c r="D70" s="113"/>
      <c r="E70" s="114"/>
      <c r="F70" s="114"/>
      <c r="G70" s="113"/>
      <c r="H70" s="114"/>
      <c r="I70" s="114"/>
      <c r="J70" s="114"/>
      <c r="K70" s="114"/>
      <c r="L70" s="61">
        <f t="shared" si="2"/>
        <v>0</v>
      </c>
      <c r="M70" s="64">
        <f>+$E70*$F70*$L70*อ้างอิง!$G$17/1000</f>
        <v>0</v>
      </c>
      <c r="N70" s="64">
        <f>+$H70*$I70*$L70*อ้างอิง!$G$17/1000</f>
        <v>0</v>
      </c>
      <c r="O70" s="65">
        <f t="shared" si="3"/>
        <v>0</v>
      </c>
      <c r="P70" s="57"/>
    </row>
    <row r="71" spans="1:16" ht="39" customHeight="1">
      <c r="A71" s="56"/>
      <c r="B71" s="58">
        <v>60</v>
      </c>
      <c r="C71" s="116"/>
      <c r="D71" s="113"/>
      <c r="E71" s="114"/>
      <c r="F71" s="114"/>
      <c r="G71" s="113"/>
      <c r="H71" s="114"/>
      <c r="I71" s="114"/>
      <c r="J71" s="114"/>
      <c r="K71" s="114"/>
      <c r="L71" s="61">
        <f t="shared" si="2"/>
        <v>0</v>
      </c>
      <c r="M71" s="64">
        <f>+$E71*$F71*$L71*อ้างอิง!$G$17/1000</f>
        <v>0</v>
      </c>
      <c r="N71" s="64">
        <f>+$H71*$I71*$L71*อ้างอิง!$G$17/1000</f>
        <v>0</v>
      </c>
      <c r="O71" s="65">
        <f t="shared" si="3"/>
        <v>0</v>
      </c>
      <c r="P71" s="57"/>
    </row>
    <row r="72" spans="1:16" ht="39" customHeight="1">
      <c r="A72" s="56"/>
      <c r="B72" s="58">
        <v>61</v>
      </c>
      <c r="C72" s="116"/>
      <c r="D72" s="113"/>
      <c r="E72" s="114"/>
      <c r="F72" s="114"/>
      <c r="G72" s="113"/>
      <c r="H72" s="114"/>
      <c r="I72" s="114"/>
      <c r="J72" s="114"/>
      <c r="K72" s="114"/>
      <c r="L72" s="61">
        <f t="shared" si="2"/>
        <v>0</v>
      </c>
      <c r="M72" s="64">
        <f>+$E72*$F72*$L72*อ้างอิง!$G$17/1000</f>
        <v>0</v>
      </c>
      <c r="N72" s="64">
        <f>+$H72*$I72*$L72*อ้างอิง!$G$17/1000</f>
        <v>0</v>
      </c>
      <c r="O72" s="65">
        <f t="shared" si="3"/>
        <v>0</v>
      </c>
      <c r="P72" s="57"/>
    </row>
    <row r="73" spans="1:16" ht="39" customHeight="1">
      <c r="A73" s="56"/>
      <c r="B73" s="58">
        <v>62</v>
      </c>
      <c r="C73" s="116"/>
      <c r="D73" s="113"/>
      <c r="E73" s="114"/>
      <c r="F73" s="114"/>
      <c r="G73" s="113"/>
      <c r="H73" s="114"/>
      <c r="I73" s="114"/>
      <c r="J73" s="114"/>
      <c r="K73" s="114"/>
      <c r="L73" s="61">
        <f t="shared" si="2"/>
        <v>0</v>
      </c>
      <c r="M73" s="64">
        <f>+$E73*$F73*$L73*อ้างอิง!$G$17/1000</f>
        <v>0</v>
      </c>
      <c r="N73" s="64">
        <f>+$H73*$I73*$L73*อ้างอิง!$G$17/1000</f>
        <v>0</v>
      </c>
      <c r="O73" s="65">
        <f t="shared" si="3"/>
        <v>0</v>
      </c>
      <c r="P73" s="57"/>
    </row>
    <row r="74" spans="1:16" ht="39" customHeight="1">
      <c r="A74" s="56"/>
      <c r="B74" s="58">
        <v>63</v>
      </c>
      <c r="C74" s="116"/>
      <c r="D74" s="113"/>
      <c r="E74" s="114"/>
      <c r="F74" s="114"/>
      <c r="G74" s="113"/>
      <c r="H74" s="114"/>
      <c r="I74" s="114"/>
      <c r="J74" s="114"/>
      <c r="K74" s="114"/>
      <c r="L74" s="61">
        <f t="shared" si="2"/>
        <v>0</v>
      </c>
      <c r="M74" s="64">
        <f>+$E74*$F74*$L74*อ้างอิง!$G$17/1000</f>
        <v>0</v>
      </c>
      <c r="N74" s="64">
        <f>+$H74*$I74*$L74*อ้างอิง!$G$17/1000</f>
        <v>0</v>
      </c>
      <c r="O74" s="65">
        <f t="shared" si="3"/>
        <v>0</v>
      </c>
      <c r="P74" s="57"/>
    </row>
    <row r="75" spans="1:16" ht="39" customHeight="1">
      <c r="A75" s="56"/>
      <c r="B75" s="58">
        <v>64</v>
      </c>
      <c r="C75" s="116"/>
      <c r="D75" s="113"/>
      <c r="E75" s="114"/>
      <c r="F75" s="114"/>
      <c r="G75" s="113"/>
      <c r="H75" s="114"/>
      <c r="I75" s="114"/>
      <c r="J75" s="114"/>
      <c r="K75" s="114"/>
      <c r="L75" s="61">
        <f t="shared" ref="L75:L111" si="4">+J75*K75</f>
        <v>0</v>
      </c>
      <c r="M75" s="64">
        <f>+$E75*$F75*$L75*อ้างอิง!$G$17/1000</f>
        <v>0</v>
      </c>
      <c r="N75" s="64">
        <f>+$H75*$I75*$L75*อ้างอิง!$G$17/1000</f>
        <v>0</v>
      </c>
      <c r="O75" s="65">
        <f t="shared" ref="O75:O111" si="5">+M75-N75</f>
        <v>0</v>
      </c>
      <c r="P75" s="57"/>
    </row>
    <row r="76" spans="1:16" ht="39" customHeight="1">
      <c r="A76" s="56"/>
      <c r="B76" s="58">
        <v>65</v>
      </c>
      <c r="C76" s="116"/>
      <c r="D76" s="113"/>
      <c r="E76" s="114"/>
      <c r="F76" s="114"/>
      <c r="G76" s="113"/>
      <c r="H76" s="114"/>
      <c r="I76" s="114"/>
      <c r="J76" s="114"/>
      <c r="K76" s="114"/>
      <c r="L76" s="61">
        <f t="shared" si="4"/>
        <v>0</v>
      </c>
      <c r="M76" s="64">
        <f>+$E76*$F76*$L76*อ้างอิง!$G$17/1000</f>
        <v>0</v>
      </c>
      <c r="N76" s="64">
        <f>+$H76*$I76*$L76*อ้างอิง!$G$17/1000</f>
        <v>0</v>
      </c>
      <c r="O76" s="65">
        <f t="shared" si="5"/>
        <v>0</v>
      </c>
      <c r="P76" s="57"/>
    </row>
    <row r="77" spans="1:16" ht="39" customHeight="1">
      <c r="A77" s="56"/>
      <c r="B77" s="58">
        <v>66</v>
      </c>
      <c r="C77" s="116"/>
      <c r="D77" s="113"/>
      <c r="E77" s="114"/>
      <c r="F77" s="114"/>
      <c r="G77" s="113"/>
      <c r="H77" s="114"/>
      <c r="I77" s="114"/>
      <c r="J77" s="114"/>
      <c r="K77" s="114"/>
      <c r="L77" s="61">
        <f t="shared" si="4"/>
        <v>0</v>
      </c>
      <c r="M77" s="64">
        <f>+$E77*$F77*$L77*อ้างอิง!$G$17/1000</f>
        <v>0</v>
      </c>
      <c r="N77" s="64">
        <f>+$H77*$I77*$L77*อ้างอิง!$G$17/1000</f>
        <v>0</v>
      </c>
      <c r="O77" s="65">
        <f t="shared" si="5"/>
        <v>0</v>
      </c>
      <c r="P77" s="57"/>
    </row>
    <row r="78" spans="1:16" ht="39" customHeight="1">
      <c r="A78" s="56"/>
      <c r="B78" s="58">
        <v>67</v>
      </c>
      <c r="C78" s="116"/>
      <c r="D78" s="113"/>
      <c r="E78" s="114"/>
      <c r="F78" s="114"/>
      <c r="G78" s="113"/>
      <c r="H78" s="114"/>
      <c r="I78" s="114"/>
      <c r="J78" s="114"/>
      <c r="K78" s="114"/>
      <c r="L78" s="61">
        <f t="shared" si="4"/>
        <v>0</v>
      </c>
      <c r="M78" s="64">
        <f>+$E78*$F78*$L78*อ้างอิง!$G$17/1000</f>
        <v>0</v>
      </c>
      <c r="N78" s="64">
        <f>+$H78*$I78*$L78*อ้างอิง!$G$17/1000</f>
        <v>0</v>
      </c>
      <c r="O78" s="65">
        <f t="shared" si="5"/>
        <v>0</v>
      </c>
      <c r="P78" s="57"/>
    </row>
    <row r="79" spans="1:16" ht="39" customHeight="1">
      <c r="A79" s="56"/>
      <c r="B79" s="58">
        <v>68</v>
      </c>
      <c r="C79" s="116"/>
      <c r="D79" s="113"/>
      <c r="E79" s="114"/>
      <c r="F79" s="114"/>
      <c r="G79" s="113"/>
      <c r="H79" s="114"/>
      <c r="I79" s="114"/>
      <c r="J79" s="114"/>
      <c r="K79" s="114"/>
      <c r="L79" s="61">
        <f t="shared" si="4"/>
        <v>0</v>
      </c>
      <c r="M79" s="64">
        <f>+$E79*$F79*$L79*อ้างอิง!$G$17/1000</f>
        <v>0</v>
      </c>
      <c r="N79" s="64">
        <f>+$H79*$I79*$L79*อ้างอิง!$G$17/1000</f>
        <v>0</v>
      </c>
      <c r="O79" s="65">
        <f t="shared" si="5"/>
        <v>0</v>
      </c>
      <c r="P79" s="57"/>
    </row>
    <row r="80" spans="1:16" ht="39" customHeight="1">
      <c r="A80" s="56"/>
      <c r="B80" s="58">
        <v>69</v>
      </c>
      <c r="C80" s="116"/>
      <c r="D80" s="113"/>
      <c r="E80" s="114"/>
      <c r="F80" s="114"/>
      <c r="G80" s="113"/>
      <c r="H80" s="114"/>
      <c r="I80" s="114"/>
      <c r="J80" s="114"/>
      <c r="K80" s="114"/>
      <c r="L80" s="61">
        <f t="shared" si="4"/>
        <v>0</v>
      </c>
      <c r="M80" s="64">
        <f>+$E80*$F80*$L80*อ้างอิง!$G$17/1000</f>
        <v>0</v>
      </c>
      <c r="N80" s="64">
        <f>+$H80*$I80*$L80*อ้างอิง!$G$17/1000</f>
        <v>0</v>
      </c>
      <c r="O80" s="65">
        <f t="shared" si="5"/>
        <v>0</v>
      </c>
      <c r="P80" s="57"/>
    </row>
    <row r="81" spans="1:16" ht="39" customHeight="1">
      <c r="A81" s="56"/>
      <c r="B81" s="58">
        <v>70</v>
      </c>
      <c r="C81" s="116"/>
      <c r="D81" s="113"/>
      <c r="E81" s="114"/>
      <c r="F81" s="114"/>
      <c r="G81" s="113"/>
      <c r="H81" s="114"/>
      <c r="I81" s="114"/>
      <c r="J81" s="114"/>
      <c r="K81" s="114"/>
      <c r="L81" s="61">
        <f t="shared" si="4"/>
        <v>0</v>
      </c>
      <c r="M81" s="64">
        <f>+$E81*$F81*$L81*อ้างอิง!$G$17/1000</f>
        <v>0</v>
      </c>
      <c r="N81" s="64">
        <f>+$H81*$I81*$L81*อ้างอิง!$G$17/1000</f>
        <v>0</v>
      </c>
      <c r="O81" s="65">
        <f t="shared" si="5"/>
        <v>0</v>
      </c>
      <c r="P81" s="57"/>
    </row>
    <row r="82" spans="1:16" ht="39" customHeight="1">
      <c r="A82" s="56"/>
      <c r="B82" s="58">
        <v>71</v>
      </c>
      <c r="C82" s="116"/>
      <c r="D82" s="113"/>
      <c r="E82" s="114"/>
      <c r="F82" s="114"/>
      <c r="G82" s="113"/>
      <c r="H82" s="114"/>
      <c r="I82" s="114"/>
      <c r="J82" s="114"/>
      <c r="K82" s="114"/>
      <c r="L82" s="61">
        <f t="shared" si="4"/>
        <v>0</v>
      </c>
      <c r="M82" s="64">
        <f>+$E82*$F82*$L82*อ้างอิง!$G$17/1000</f>
        <v>0</v>
      </c>
      <c r="N82" s="64">
        <f>+$H82*$I82*$L82*อ้างอิง!$G$17/1000</f>
        <v>0</v>
      </c>
      <c r="O82" s="65">
        <f t="shared" si="5"/>
        <v>0</v>
      </c>
      <c r="P82" s="57"/>
    </row>
    <row r="83" spans="1:16" ht="39" customHeight="1">
      <c r="A83" s="56"/>
      <c r="B83" s="58">
        <v>72</v>
      </c>
      <c r="C83" s="116"/>
      <c r="D83" s="113"/>
      <c r="E83" s="114"/>
      <c r="F83" s="114"/>
      <c r="G83" s="113"/>
      <c r="H83" s="114"/>
      <c r="I83" s="114"/>
      <c r="J83" s="114"/>
      <c r="K83" s="114"/>
      <c r="L83" s="61">
        <f t="shared" si="4"/>
        <v>0</v>
      </c>
      <c r="M83" s="64">
        <f>+$E83*$F83*$L83*อ้างอิง!$G$17/1000</f>
        <v>0</v>
      </c>
      <c r="N83" s="64">
        <f>+$H83*$I83*$L83*อ้างอิง!$G$17/1000</f>
        <v>0</v>
      </c>
      <c r="O83" s="65">
        <f t="shared" si="5"/>
        <v>0</v>
      </c>
      <c r="P83" s="57"/>
    </row>
    <row r="84" spans="1:16" ht="39" customHeight="1">
      <c r="A84" s="56"/>
      <c r="B84" s="58">
        <v>73</v>
      </c>
      <c r="C84" s="116"/>
      <c r="D84" s="113"/>
      <c r="E84" s="114"/>
      <c r="F84" s="114"/>
      <c r="G84" s="113"/>
      <c r="H84" s="114"/>
      <c r="I84" s="114"/>
      <c r="J84" s="114"/>
      <c r="K84" s="114"/>
      <c r="L84" s="61">
        <f t="shared" si="4"/>
        <v>0</v>
      </c>
      <c r="M84" s="64">
        <f>+$E84*$F84*$L84*อ้างอิง!$G$17/1000</f>
        <v>0</v>
      </c>
      <c r="N84" s="64">
        <f>+$H84*$I84*$L84*อ้างอิง!$G$17/1000</f>
        <v>0</v>
      </c>
      <c r="O84" s="65">
        <f t="shared" si="5"/>
        <v>0</v>
      </c>
      <c r="P84" s="57"/>
    </row>
    <row r="85" spans="1:16" ht="39" customHeight="1">
      <c r="A85" s="56"/>
      <c r="B85" s="58">
        <v>74</v>
      </c>
      <c r="C85" s="116"/>
      <c r="D85" s="113"/>
      <c r="E85" s="114"/>
      <c r="F85" s="114"/>
      <c r="G85" s="113"/>
      <c r="H85" s="114"/>
      <c r="I85" s="114"/>
      <c r="J85" s="114"/>
      <c r="K85" s="114"/>
      <c r="L85" s="61">
        <f t="shared" si="4"/>
        <v>0</v>
      </c>
      <c r="M85" s="64">
        <f>+$E85*$F85*$L85*อ้างอิง!$G$17/1000</f>
        <v>0</v>
      </c>
      <c r="N85" s="64">
        <f>+$H85*$I85*$L85*อ้างอิง!$G$17/1000</f>
        <v>0</v>
      </c>
      <c r="O85" s="65">
        <f t="shared" si="5"/>
        <v>0</v>
      </c>
      <c r="P85" s="57"/>
    </row>
    <row r="86" spans="1:16" ht="39" customHeight="1">
      <c r="A86" s="56"/>
      <c r="B86" s="58">
        <v>75</v>
      </c>
      <c r="C86" s="116"/>
      <c r="D86" s="113"/>
      <c r="E86" s="114"/>
      <c r="F86" s="114"/>
      <c r="G86" s="113"/>
      <c r="H86" s="114"/>
      <c r="I86" s="114"/>
      <c r="J86" s="114"/>
      <c r="K86" s="114"/>
      <c r="L86" s="61">
        <f t="shared" si="4"/>
        <v>0</v>
      </c>
      <c r="M86" s="64">
        <f>+$E86*$F86*$L86*อ้างอิง!$G$17/1000</f>
        <v>0</v>
      </c>
      <c r="N86" s="64">
        <f>+$H86*$I86*$L86*อ้างอิง!$G$17/1000</f>
        <v>0</v>
      </c>
      <c r="O86" s="65">
        <f t="shared" si="5"/>
        <v>0</v>
      </c>
      <c r="P86" s="57"/>
    </row>
    <row r="87" spans="1:16" ht="39" customHeight="1">
      <c r="A87" s="56"/>
      <c r="B87" s="58">
        <v>76</v>
      </c>
      <c r="C87" s="116"/>
      <c r="D87" s="113"/>
      <c r="E87" s="114"/>
      <c r="F87" s="114"/>
      <c r="G87" s="113"/>
      <c r="H87" s="114"/>
      <c r="I87" s="114"/>
      <c r="J87" s="114"/>
      <c r="K87" s="114"/>
      <c r="L87" s="61">
        <f t="shared" si="4"/>
        <v>0</v>
      </c>
      <c r="M87" s="64">
        <f>+$E87*$F87*$L87*อ้างอิง!$G$17/1000</f>
        <v>0</v>
      </c>
      <c r="N87" s="64">
        <f>+$H87*$I87*$L87*อ้างอิง!$G$17/1000</f>
        <v>0</v>
      </c>
      <c r="O87" s="65">
        <f t="shared" si="5"/>
        <v>0</v>
      </c>
      <c r="P87" s="57"/>
    </row>
    <row r="88" spans="1:16" ht="39" customHeight="1">
      <c r="A88" s="56"/>
      <c r="B88" s="58">
        <v>77</v>
      </c>
      <c r="C88" s="116"/>
      <c r="D88" s="113"/>
      <c r="E88" s="114"/>
      <c r="F88" s="114"/>
      <c r="G88" s="113"/>
      <c r="H88" s="114"/>
      <c r="I88" s="114"/>
      <c r="J88" s="114"/>
      <c r="K88" s="114"/>
      <c r="L88" s="61">
        <f t="shared" si="4"/>
        <v>0</v>
      </c>
      <c r="M88" s="64">
        <f>+$E88*$F88*$L88*อ้างอิง!$G$17/1000</f>
        <v>0</v>
      </c>
      <c r="N88" s="64">
        <f>+$H88*$I88*$L88*อ้างอิง!$G$17/1000</f>
        <v>0</v>
      </c>
      <c r="O88" s="65">
        <f t="shared" si="5"/>
        <v>0</v>
      </c>
      <c r="P88" s="57"/>
    </row>
    <row r="89" spans="1:16" ht="39" customHeight="1">
      <c r="A89" s="56"/>
      <c r="B89" s="58">
        <v>78</v>
      </c>
      <c r="C89" s="116"/>
      <c r="D89" s="113"/>
      <c r="E89" s="114"/>
      <c r="F89" s="114"/>
      <c r="G89" s="113"/>
      <c r="H89" s="114"/>
      <c r="I89" s="114"/>
      <c r="J89" s="114"/>
      <c r="K89" s="114"/>
      <c r="L89" s="61">
        <f t="shared" si="4"/>
        <v>0</v>
      </c>
      <c r="M89" s="64">
        <f>+$E89*$F89*$L89*อ้างอิง!$G$17/1000</f>
        <v>0</v>
      </c>
      <c r="N89" s="64">
        <f>+$H89*$I89*$L89*อ้างอิง!$G$17/1000</f>
        <v>0</v>
      </c>
      <c r="O89" s="65">
        <f t="shared" si="5"/>
        <v>0</v>
      </c>
      <c r="P89" s="57"/>
    </row>
    <row r="90" spans="1:16" ht="39" customHeight="1">
      <c r="A90" s="56"/>
      <c r="B90" s="58">
        <v>79</v>
      </c>
      <c r="C90" s="116"/>
      <c r="D90" s="113"/>
      <c r="E90" s="114"/>
      <c r="F90" s="114"/>
      <c r="G90" s="113"/>
      <c r="H90" s="114"/>
      <c r="I90" s="114"/>
      <c r="J90" s="114"/>
      <c r="K90" s="114"/>
      <c r="L90" s="61">
        <f t="shared" si="4"/>
        <v>0</v>
      </c>
      <c r="M90" s="64">
        <f>+$E90*$F90*$L90*อ้างอิง!$G$17/1000</f>
        <v>0</v>
      </c>
      <c r="N90" s="64">
        <f>+$H90*$I90*$L90*อ้างอิง!$G$17/1000</f>
        <v>0</v>
      </c>
      <c r="O90" s="65">
        <f t="shared" si="5"/>
        <v>0</v>
      </c>
      <c r="P90" s="57"/>
    </row>
    <row r="91" spans="1:16" ht="39" customHeight="1">
      <c r="A91" s="56"/>
      <c r="B91" s="58">
        <v>80</v>
      </c>
      <c r="C91" s="116"/>
      <c r="D91" s="113"/>
      <c r="E91" s="114"/>
      <c r="F91" s="114"/>
      <c r="G91" s="113"/>
      <c r="H91" s="114"/>
      <c r="I91" s="114"/>
      <c r="J91" s="114"/>
      <c r="K91" s="114"/>
      <c r="L91" s="61">
        <f t="shared" si="4"/>
        <v>0</v>
      </c>
      <c r="M91" s="64">
        <f>+$E91*$F91*$L91*อ้างอิง!$G$17/1000</f>
        <v>0</v>
      </c>
      <c r="N91" s="64">
        <f>+$H91*$I91*$L91*อ้างอิง!$G$17/1000</f>
        <v>0</v>
      </c>
      <c r="O91" s="65">
        <f t="shared" si="5"/>
        <v>0</v>
      </c>
      <c r="P91" s="57"/>
    </row>
    <row r="92" spans="1:16" ht="39" customHeight="1">
      <c r="A92" s="56"/>
      <c r="B92" s="58">
        <v>81</v>
      </c>
      <c r="C92" s="116"/>
      <c r="D92" s="113"/>
      <c r="E92" s="114"/>
      <c r="F92" s="114"/>
      <c r="G92" s="113"/>
      <c r="H92" s="114"/>
      <c r="I92" s="114"/>
      <c r="J92" s="114"/>
      <c r="K92" s="114"/>
      <c r="L92" s="61">
        <f t="shared" si="4"/>
        <v>0</v>
      </c>
      <c r="M92" s="64">
        <f>+$E92*$F92*$L92*อ้างอิง!$G$17/1000</f>
        <v>0</v>
      </c>
      <c r="N92" s="64">
        <f>+$H92*$I92*$L92*อ้างอิง!$G$17/1000</f>
        <v>0</v>
      </c>
      <c r="O92" s="65">
        <f t="shared" si="5"/>
        <v>0</v>
      </c>
      <c r="P92" s="57"/>
    </row>
    <row r="93" spans="1:16" ht="39" customHeight="1">
      <c r="A93" s="56"/>
      <c r="B93" s="58">
        <v>82</v>
      </c>
      <c r="C93" s="116"/>
      <c r="D93" s="113"/>
      <c r="E93" s="114"/>
      <c r="F93" s="114"/>
      <c r="G93" s="113"/>
      <c r="H93" s="114"/>
      <c r="I93" s="114"/>
      <c r="J93" s="114"/>
      <c r="K93" s="114"/>
      <c r="L93" s="61">
        <f t="shared" si="4"/>
        <v>0</v>
      </c>
      <c r="M93" s="64">
        <f>+$E93*$F93*$L93*อ้างอิง!$G$17/1000</f>
        <v>0</v>
      </c>
      <c r="N93" s="64">
        <f>+$H93*$I93*$L93*อ้างอิง!$G$17/1000</f>
        <v>0</v>
      </c>
      <c r="O93" s="65">
        <f t="shared" si="5"/>
        <v>0</v>
      </c>
      <c r="P93" s="57"/>
    </row>
    <row r="94" spans="1:16" ht="39" customHeight="1">
      <c r="A94" s="56"/>
      <c r="B94" s="58">
        <v>83</v>
      </c>
      <c r="C94" s="116"/>
      <c r="D94" s="113"/>
      <c r="E94" s="114"/>
      <c r="F94" s="114"/>
      <c r="G94" s="113"/>
      <c r="H94" s="114"/>
      <c r="I94" s="114"/>
      <c r="J94" s="114"/>
      <c r="K94" s="114"/>
      <c r="L94" s="61">
        <f t="shared" si="4"/>
        <v>0</v>
      </c>
      <c r="M94" s="64">
        <f>+$E94*$F94*$L94*อ้างอิง!$G$17/1000</f>
        <v>0</v>
      </c>
      <c r="N94" s="64">
        <f>+$H94*$I94*$L94*อ้างอิง!$G$17/1000</f>
        <v>0</v>
      </c>
      <c r="O94" s="65">
        <f t="shared" si="5"/>
        <v>0</v>
      </c>
      <c r="P94" s="57"/>
    </row>
    <row r="95" spans="1:16" ht="39" customHeight="1">
      <c r="A95" s="56"/>
      <c r="B95" s="58">
        <v>84</v>
      </c>
      <c r="C95" s="116"/>
      <c r="D95" s="113"/>
      <c r="E95" s="114"/>
      <c r="F95" s="114"/>
      <c r="G95" s="113"/>
      <c r="H95" s="114"/>
      <c r="I95" s="114"/>
      <c r="J95" s="114"/>
      <c r="K95" s="114"/>
      <c r="L95" s="61">
        <f t="shared" si="4"/>
        <v>0</v>
      </c>
      <c r="M95" s="64">
        <f>+$E95*$F95*$L95*อ้างอิง!$G$17/1000</f>
        <v>0</v>
      </c>
      <c r="N95" s="64">
        <f>+$H95*$I95*$L95*อ้างอิง!$G$17/1000</f>
        <v>0</v>
      </c>
      <c r="O95" s="65">
        <f t="shared" si="5"/>
        <v>0</v>
      </c>
      <c r="P95" s="57"/>
    </row>
    <row r="96" spans="1:16" ht="39" customHeight="1">
      <c r="A96" s="56"/>
      <c r="B96" s="58">
        <v>85</v>
      </c>
      <c r="C96" s="116"/>
      <c r="D96" s="113"/>
      <c r="E96" s="114"/>
      <c r="F96" s="114"/>
      <c r="G96" s="113"/>
      <c r="H96" s="114"/>
      <c r="I96" s="114"/>
      <c r="J96" s="114"/>
      <c r="K96" s="114"/>
      <c r="L96" s="61">
        <f t="shared" si="4"/>
        <v>0</v>
      </c>
      <c r="M96" s="64">
        <f>+$E96*$F96*$L96*อ้างอิง!$G$17/1000</f>
        <v>0</v>
      </c>
      <c r="N96" s="64">
        <f>+$H96*$I96*$L96*อ้างอิง!$G$17/1000</f>
        <v>0</v>
      </c>
      <c r="O96" s="65">
        <f t="shared" si="5"/>
        <v>0</v>
      </c>
      <c r="P96" s="57"/>
    </row>
    <row r="97" spans="1:16" ht="39" customHeight="1">
      <c r="A97" s="56"/>
      <c r="B97" s="58">
        <v>86</v>
      </c>
      <c r="C97" s="116"/>
      <c r="D97" s="113"/>
      <c r="E97" s="114"/>
      <c r="F97" s="114"/>
      <c r="G97" s="113"/>
      <c r="H97" s="114"/>
      <c r="I97" s="114"/>
      <c r="J97" s="114"/>
      <c r="K97" s="114"/>
      <c r="L97" s="61">
        <f t="shared" si="4"/>
        <v>0</v>
      </c>
      <c r="M97" s="64">
        <f>+$E97*$F97*$L97*อ้างอิง!$G$17/1000</f>
        <v>0</v>
      </c>
      <c r="N97" s="64">
        <f>+$H97*$I97*$L97*อ้างอิง!$G$17/1000</f>
        <v>0</v>
      </c>
      <c r="O97" s="65">
        <f t="shared" si="5"/>
        <v>0</v>
      </c>
      <c r="P97" s="57"/>
    </row>
    <row r="98" spans="1:16" ht="39" customHeight="1">
      <c r="A98" s="56"/>
      <c r="B98" s="58">
        <v>87</v>
      </c>
      <c r="C98" s="116"/>
      <c r="D98" s="113"/>
      <c r="E98" s="114"/>
      <c r="F98" s="114"/>
      <c r="G98" s="113"/>
      <c r="H98" s="114"/>
      <c r="I98" s="114"/>
      <c r="J98" s="114"/>
      <c r="K98" s="114"/>
      <c r="L98" s="61">
        <f t="shared" si="4"/>
        <v>0</v>
      </c>
      <c r="M98" s="64">
        <f>+$E98*$F98*$L98*อ้างอิง!$G$17/1000</f>
        <v>0</v>
      </c>
      <c r="N98" s="64">
        <f>+$H98*$I98*$L98*อ้างอิง!$G$17/1000</f>
        <v>0</v>
      </c>
      <c r="O98" s="65">
        <f t="shared" si="5"/>
        <v>0</v>
      </c>
      <c r="P98" s="57"/>
    </row>
    <row r="99" spans="1:16" ht="39" customHeight="1">
      <c r="A99" s="56"/>
      <c r="B99" s="58">
        <v>88</v>
      </c>
      <c r="C99" s="116"/>
      <c r="D99" s="113"/>
      <c r="E99" s="114"/>
      <c r="F99" s="114"/>
      <c r="G99" s="113"/>
      <c r="H99" s="114"/>
      <c r="I99" s="114"/>
      <c r="J99" s="114"/>
      <c r="K99" s="114"/>
      <c r="L99" s="61">
        <f t="shared" si="4"/>
        <v>0</v>
      </c>
      <c r="M99" s="64">
        <f>+$E99*$F99*$L99*อ้างอิง!$G$17/1000</f>
        <v>0</v>
      </c>
      <c r="N99" s="64">
        <f>+$H99*$I99*$L99*อ้างอิง!$G$17/1000</f>
        <v>0</v>
      </c>
      <c r="O99" s="65">
        <f t="shared" si="5"/>
        <v>0</v>
      </c>
      <c r="P99" s="57"/>
    </row>
    <row r="100" spans="1:16" ht="39" customHeight="1">
      <c r="A100" s="56"/>
      <c r="B100" s="58">
        <v>89</v>
      </c>
      <c r="C100" s="116"/>
      <c r="D100" s="113"/>
      <c r="E100" s="114"/>
      <c r="F100" s="114"/>
      <c r="G100" s="113"/>
      <c r="H100" s="114"/>
      <c r="I100" s="114"/>
      <c r="J100" s="114"/>
      <c r="K100" s="114"/>
      <c r="L100" s="61">
        <f t="shared" si="4"/>
        <v>0</v>
      </c>
      <c r="M100" s="64">
        <f>+$E100*$F100*$L100*อ้างอิง!$G$17/1000</f>
        <v>0</v>
      </c>
      <c r="N100" s="64">
        <f>+$H100*$I100*$L100*อ้างอิง!$G$17/1000</f>
        <v>0</v>
      </c>
      <c r="O100" s="65">
        <f t="shared" si="5"/>
        <v>0</v>
      </c>
      <c r="P100" s="57"/>
    </row>
    <row r="101" spans="1:16" ht="39" customHeight="1">
      <c r="A101" s="56"/>
      <c r="B101" s="58">
        <v>90</v>
      </c>
      <c r="C101" s="116"/>
      <c r="D101" s="113"/>
      <c r="E101" s="114"/>
      <c r="F101" s="114"/>
      <c r="G101" s="113"/>
      <c r="H101" s="114"/>
      <c r="I101" s="114"/>
      <c r="J101" s="114"/>
      <c r="K101" s="114"/>
      <c r="L101" s="61">
        <f t="shared" si="4"/>
        <v>0</v>
      </c>
      <c r="M101" s="64">
        <f>+$E101*$F101*$L101*อ้างอิง!$G$17/1000</f>
        <v>0</v>
      </c>
      <c r="N101" s="64">
        <f>+$H101*$I101*$L101*อ้างอิง!$G$17/1000</f>
        <v>0</v>
      </c>
      <c r="O101" s="65">
        <f t="shared" si="5"/>
        <v>0</v>
      </c>
      <c r="P101" s="57"/>
    </row>
    <row r="102" spans="1:16" ht="39" customHeight="1">
      <c r="A102" s="56"/>
      <c r="B102" s="58">
        <v>91</v>
      </c>
      <c r="C102" s="116"/>
      <c r="D102" s="113"/>
      <c r="E102" s="114"/>
      <c r="F102" s="114"/>
      <c r="G102" s="113"/>
      <c r="H102" s="114"/>
      <c r="I102" s="114"/>
      <c r="J102" s="114"/>
      <c r="K102" s="114"/>
      <c r="L102" s="61">
        <f t="shared" si="4"/>
        <v>0</v>
      </c>
      <c r="M102" s="64">
        <f>+$E102*$F102*$L102*อ้างอิง!$G$17/1000</f>
        <v>0</v>
      </c>
      <c r="N102" s="64">
        <f>+$H102*$I102*$L102*อ้างอิง!$G$17/1000</f>
        <v>0</v>
      </c>
      <c r="O102" s="65">
        <f t="shared" si="5"/>
        <v>0</v>
      </c>
      <c r="P102" s="57"/>
    </row>
    <row r="103" spans="1:16" ht="39" customHeight="1">
      <c r="A103" s="56"/>
      <c r="B103" s="58">
        <v>92</v>
      </c>
      <c r="C103" s="116"/>
      <c r="D103" s="113"/>
      <c r="E103" s="114"/>
      <c r="F103" s="114"/>
      <c r="G103" s="113"/>
      <c r="H103" s="114"/>
      <c r="I103" s="114"/>
      <c r="J103" s="114"/>
      <c r="K103" s="114"/>
      <c r="L103" s="61">
        <f t="shared" si="4"/>
        <v>0</v>
      </c>
      <c r="M103" s="64">
        <f>+$E103*$F103*$L103*อ้างอิง!$G$17/1000</f>
        <v>0</v>
      </c>
      <c r="N103" s="64">
        <f>+$H103*$I103*$L103*อ้างอิง!$G$17/1000</f>
        <v>0</v>
      </c>
      <c r="O103" s="65">
        <f t="shared" si="5"/>
        <v>0</v>
      </c>
      <c r="P103" s="57"/>
    </row>
    <row r="104" spans="1:16" ht="39" customHeight="1">
      <c r="A104" s="56"/>
      <c r="B104" s="58">
        <v>93</v>
      </c>
      <c r="C104" s="116"/>
      <c r="D104" s="113"/>
      <c r="E104" s="114"/>
      <c r="F104" s="114"/>
      <c r="G104" s="113"/>
      <c r="H104" s="114"/>
      <c r="I104" s="114"/>
      <c r="J104" s="114"/>
      <c r="K104" s="114"/>
      <c r="L104" s="61">
        <f t="shared" si="4"/>
        <v>0</v>
      </c>
      <c r="M104" s="64">
        <f>+$E104*$F104*$L104*อ้างอิง!$G$17/1000</f>
        <v>0</v>
      </c>
      <c r="N104" s="64">
        <f>+$H104*$I104*$L104*อ้างอิง!$G$17/1000</f>
        <v>0</v>
      </c>
      <c r="O104" s="65">
        <f t="shared" si="5"/>
        <v>0</v>
      </c>
      <c r="P104" s="57"/>
    </row>
    <row r="105" spans="1:16" ht="39" customHeight="1">
      <c r="A105" s="56"/>
      <c r="B105" s="58">
        <v>94</v>
      </c>
      <c r="C105" s="116"/>
      <c r="D105" s="113"/>
      <c r="E105" s="114"/>
      <c r="F105" s="114"/>
      <c r="G105" s="113"/>
      <c r="H105" s="114"/>
      <c r="I105" s="114"/>
      <c r="J105" s="114"/>
      <c r="K105" s="114"/>
      <c r="L105" s="61">
        <f t="shared" si="4"/>
        <v>0</v>
      </c>
      <c r="M105" s="64">
        <f>+$E105*$F105*$L105*อ้างอิง!$G$17/1000</f>
        <v>0</v>
      </c>
      <c r="N105" s="64">
        <f>+$H105*$I105*$L105*อ้างอิง!$G$17/1000</f>
        <v>0</v>
      </c>
      <c r="O105" s="65">
        <f t="shared" si="5"/>
        <v>0</v>
      </c>
      <c r="P105" s="57"/>
    </row>
    <row r="106" spans="1:16" ht="39" customHeight="1">
      <c r="A106" s="56"/>
      <c r="B106" s="58">
        <v>95</v>
      </c>
      <c r="C106" s="116"/>
      <c r="D106" s="113"/>
      <c r="E106" s="114"/>
      <c r="F106" s="114"/>
      <c r="G106" s="113"/>
      <c r="H106" s="114"/>
      <c r="I106" s="114"/>
      <c r="J106" s="114"/>
      <c r="K106" s="114"/>
      <c r="L106" s="61">
        <f t="shared" si="4"/>
        <v>0</v>
      </c>
      <c r="M106" s="64">
        <f>+$E106*$F106*$L106*อ้างอิง!$G$17/1000</f>
        <v>0</v>
      </c>
      <c r="N106" s="64">
        <f>+$H106*$I106*$L106*อ้างอิง!$G$17/1000</f>
        <v>0</v>
      </c>
      <c r="O106" s="65">
        <f t="shared" si="5"/>
        <v>0</v>
      </c>
      <c r="P106" s="57"/>
    </row>
    <row r="107" spans="1:16" ht="39" customHeight="1">
      <c r="A107" s="56"/>
      <c r="B107" s="58">
        <v>96</v>
      </c>
      <c r="C107" s="116"/>
      <c r="D107" s="113"/>
      <c r="E107" s="114"/>
      <c r="F107" s="114"/>
      <c r="G107" s="113"/>
      <c r="H107" s="114"/>
      <c r="I107" s="114"/>
      <c r="J107" s="114"/>
      <c r="K107" s="114"/>
      <c r="L107" s="61">
        <f t="shared" si="4"/>
        <v>0</v>
      </c>
      <c r="M107" s="64">
        <f>+$E107*$F107*$L107*อ้างอิง!$G$17/1000</f>
        <v>0</v>
      </c>
      <c r="N107" s="64">
        <f>+$H107*$I107*$L107*อ้างอิง!$G$17/1000</f>
        <v>0</v>
      </c>
      <c r="O107" s="65">
        <f t="shared" si="5"/>
        <v>0</v>
      </c>
      <c r="P107" s="57"/>
    </row>
    <row r="108" spans="1:16" ht="39" customHeight="1">
      <c r="A108" s="56"/>
      <c r="B108" s="58">
        <v>97</v>
      </c>
      <c r="C108" s="116"/>
      <c r="D108" s="113"/>
      <c r="E108" s="114"/>
      <c r="F108" s="114"/>
      <c r="G108" s="113"/>
      <c r="H108" s="114"/>
      <c r="I108" s="114"/>
      <c r="J108" s="114"/>
      <c r="K108" s="114"/>
      <c r="L108" s="61">
        <f t="shared" si="4"/>
        <v>0</v>
      </c>
      <c r="M108" s="64">
        <f>+$E108*$F108*$L108*อ้างอิง!$G$17/1000</f>
        <v>0</v>
      </c>
      <c r="N108" s="64">
        <f>+$H108*$I108*$L108*อ้างอิง!$G$17/1000</f>
        <v>0</v>
      </c>
      <c r="O108" s="65">
        <f t="shared" si="5"/>
        <v>0</v>
      </c>
      <c r="P108" s="57"/>
    </row>
    <row r="109" spans="1:16" ht="39" customHeight="1">
      <c r="A109" s="56"/>
      <c r="B109" s="58">
        <v>98</v>
      </c>
      <c r="C109" s="116"/>
      <c r="D109" s="113"/>
      <c r="E109" s="114"/>
      <c r="F109" s="114"/>
      <c r="G109" s="113"/>
      <c r="H109" s="114"/>
      <c r="I109" s="114"/>
      <c r="J109" s="114"/>
      <c r="K109" s="114"/>
      <c r="L109" s="61">
        <f t="shared" si="4"/>
        <v>0</v>
      </c>
      <c r="M109" s="64">
        <f>+$E109*$F109*$L109*อ้างอิง!$G$17/1000</f>
        <v>0</v>
      </c>
      <c r="N109" s="64">
        <f>+$H109*$I109*$L109*อ้างอิง!$G$17/1000</f>
        <v>0</v>
      </c>
      <c r="O109" s="65">
        <f t="shared" si="5"/>
        <v>0</v>
      </c>
      <c r="P109" s="57"/>
    </row>
    <row r="110" spans="1:16" ht="39" customHeight="1">
      <c r="A110" s="56"/>
      <c r="B110" s="58">
        <v>99</v>
      </c>
      <c r="C110" s="116"/>
      <c r="D110" s="113"/>
      <c r="E110" s="114"/>
      <c r="F110" s="114"/>
      <c r="G110" s="113"/>
      <c r="H110" s="114"/>
      <c r="I110" s="114"/>
      <c r="J110" s="114"/>
      <c r="K110" s="114"/>
      <c r="L110" s="61">
        <f t="shared" si="4"/>
        <v>0</v>
      </c>
      <c r="M110" s="64">
        <f>+$E110*$F110*$L110*อ้างอิง!$G$17/1000</f>
        <v>0</v>
      </c>
      <c r="N110" s="64">
        <f>+$H110*$I110*$L110*อ้างอิง!$G$17/1000</f>
        <v>0</v>
      </c>
      <c r="O110" s="65">
        <f t="shared" si="5"/>
        <v>0</v>
      </c>
      <c r="P110" s="57"/>
    </row>
    <row r="111" spans="1:16" ht="39" customHeight="1">
      <c r="A111" s="56"/>
      <c r="B111" s="58">
        <v>100</v>
      </c>
      <c r="C111" s="116"/>
      <c r="D111" s="113"/>
      <c r="E111" s="114"/>
      <c r="F111" s="114"/>
      <c r="G111" s="113"/>
      <c r="H111" s="114"/>
      <c r="I111" s="114"/>
      <c r="J111" s="114"/>
      <c r="K111" s="114"/>
      <c r="L111" s="61">
        <f t="shared" si="4"/>
        <v>0</v>
      </c>
      <c r="M111" s="64">
        <f>+$E111*$F111*$L111*อ้างอิง!$G$17/1000</f>
        <v>0</v>
      </c>
      <c r="N111" s="64">
        <f>+$H111*$I111*$L111*อ้างอิง!$G$17/1000</f>
        <v>0</v>
      </c>
      <c r="O111" s="65">
        <f t="shared" si="5"/>
        <v>0</v>
      </c>
      <c r="P111" s="57"/>
    </row>
    <row r="112" spans="1:16" ht="25.75" customHeight="1" thickBot="1">
      <c r="A112" s="56"/>
      <c r="B112" s="62" t="s">
        <v>8</v>
      </c>
      <c r="C112" s="80"/>
      <c r="D112" s="63"/>
      <c r="E112" s="63"/>
      <c r="F112" s="63"/>
      <c r="G112" s="63"/>
      <c r="H112" s="63"/>
      <c r="I112" s="63"/>
      <c r="J112" s="63"/>
      <c r="K112" s="63"/>
      <c r="L112" s="63"/>
      <c r="M112" s="66">
        <f>SUM(M12:M111)</f>
        <v>71882.183999999994</v>
      </c>
      <c r="N112" s="66">
        <f>SUM(N12:N111)</f>
        <v>17664.944</v>
      </c>
      <c r="O112" s="66">
        <f>ROUNDDOWN(SUM(O12:O111),0)</f>
        <v>54217</v>
      </c>
      <c r="P112" s="57"/>
    </row>
    <row r="113" spans="1:16" ht="25.75" customHeight="1">
      <c r="A113" s="56"/>
      <c r="B113" s="54"/>
      <c r="C113" s="54"/>
      <c r="P113" s="57"/>
    </row>
  </sheetData>
  <sheetProtection algorithmName="SHA-512" hashValue="F2bWlECwqRByLgEF6WGBW88FxC9qyqlVGxnXkapZrQD9BkTR1tBgPMsieCXJgLCvNQLt9niqRNReoWHLhq8txA==" saltValue="Ziv5qqRMFQj4MMU3HnjRNg==" spinCount="100000" sheet="1" objects="1" scenarios="1"/>
  <dataConsolidate/>
  <mergeCells count="25">
    <mergeCell ref="L10:L11"/>
    <mergeCell ref="M10:M11"/>
    <mergeCell ref="N10:N11"/>
    <mergeCell ref="O10:O11"/>
    <mergeCell ref="B9:O9"/>
    <mergeCell ref="B10:B11"/>
    <mergeCell ref="D10:D11"/>
    <mergeCell ref="E10:E11"/>
    <mergeCell ref="F10:F11"/>
    <mergeCell ref="G10:G11"/>
    <mergeCell ref="H10:H11"/>
    <mergeCell ref="I10:I11"/>
    <mergeCell ref="J10:J11"/>
    <mergeCell ref="K10:K11"/>
    <mergeCell ref="C10:C11"/>
    <mergeCell ref="A1:A4"/>
    <mergeCell ref="B1:N1"/>
    <mergeCell ref="D2:N2"/>
    <mergeCell ref="D3:N3"/>
    <mergeCell ref="D4:I4"/>
    <mergeCell ref="J4:K4"/>
    <mergeCell ref="L4:N4"/>
    <mergeCell ref="B2:C2"/>
    <mergeCell ref="B3:C3"/>
    <mergeCell ref="B4:C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90"/>
  <sheetViews>
    <sheetView zoomScaleNormal="100" workbookViewId="0">
      <selection activeCell="R6" sqref="R6"/>
    </sheetView>
  </sheetViews>
  <sheetFormatPr defaultColWidth="8.90625" defaultRowHeight="22.5"/>
  <cols>
    <col min="1" max="1" width="10.08984375" style="2" customWidth="1"/>
    <col min="2" max="2" width="23.26953125" style="2" customWidth="1"/>
    <col min="3" max="9" width="8.90625" style="2"/>
    <col min="10" max="10" width="12.906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5" ht="34.75" customHeight="1">
      <c r="A1" s="118"/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22" t="s">
        <v>19</v>
      </c>
      <c r="L1" s="72" t="str">
        <f>+ลักษณะกิจกรรม!L1</f>
        <v>LESS-EE-03</v>
      </c>
    </row>
    <row r="2" spans="1:15" ht="25.75" customHeight="1">
      <c r="A2" s="119"/>
      <c r="B2" s="73" t="s">
        <v>5</v>
      </c>
      <c r="C2" s="130" t="str">
        <f>+ลักษณะกิจกรรม!C2</f>
        <v>การเปลี่ยนอุปกรณ์ไฟฟ้าแสงสว่างเพื่อเพิ่มประสิทธิภาพ</v>
      </c>
      <c r="D2" s="131"/>
      <c r="E2" s="131"/>
      <c r="F2" s="131"/>
      <c r="G2" s="131"/>
      <c r="H2" s="131"/>
      <c r="I2" s="131"/>
      <c r="J2" s="132"/>
      <c r="K2" s="22" t="s">
        <v>20</v>
      </c>
      <c r="L2" s="74">
        <f>+ลักษณะกิจกรรม!L2</f>
        <v>9</v>
      </c>
    </row>
    <row r="3" spans="1:15" ht="25.75" customHeight="1">
      <c r="A3" s="119"/>
      <c r="B3" s="22" t="s">
        <v>3</v>
      </c>
      <c r="C3" s="187" t="str">
        <f>+ลักษณะกิจกรรม!C3</f>
        <v>กรอกข้อมูล</v>
      </c>
      <c r="D3" s="188"/>
      <c r="E3" s="188"/>
      <c r="F3" s="188"/>
      <c r="G3" s="188"/>
      <c r="H3" s="188"/>
      <c r="I3" s="188"/>
      <c r="J3" s="189"/>
      <c r="K3" s="22" t="s">
        <v>1</v>
      </c>
      <c r="L3" s="74">
        <v>4</v>
      </c>
    </row>
    <row r="4" spans="1:15" ht="25.75" customHeight="1">
      <c r="A4" s="120"/>
      <c r="B4" s="22" t="s">
        <v>4</v>
      </c>
      <c r="C4" s="190" t="str">
        <f>+ลักษณะกิจกรรม!C4</f>
        <v>กรอกข้อมูล</v>
      </c>
      <c r="D4" s="191"/>
      <c r="E4" s="191"/>
      <c r="F4" s="191"/>
      <c r="G4" s="135" t="s">
        <v>11</v>
      </c>
      <c r="H4" s="136"/>
      <c r="I4" s="192" t="str">
        <f>+ลักษณะกิจกรรม!I4</f>
        <v>กรอกข้อมูล</v>
      </c>
      <c r="J4" s="193"/>
      <c r="K4" s="22" t="s">
        <v>2</v>
      </c>
      <c r="L4" s="75" t="str">
        <f>+ลักษณะกิจกรรม!L4</f>
        <v>28/5/2568</v>
      </c>
    </row>
    <row r="5" spans="1:15" ht="25.75" customHeight="1">
      <c r="A5" s="3"/>
      <c r="L5" s="4"/>
    </row>
    <row r="6" spans="1:15" ht="25.75" customHeight="1">
      <c r="B6" s="76" t="s">
        <v>81</v>
      </c>
      <c r="L6" s="4"/>
    </row>
    <row r="7" spans="1:15" ht="25.75" customHeight="1">
      <c r="B7" s="2" t="str">
        <f>+'ข้อมูลกิจกรรม (ไฟฟ้าจากสายส่ง)'!B8:O8</f>
        <v>ช่วงระยะเวลาที่ขอการรับรองปริมาณก๊าซเรือนกระจกที่ลดได้  ....(ระบุช่วงเวลา วัน เดือน ปี - วัน เดือน ปี ).....</v>
      </c>
      <c r="L7" s="4"/>
    </row>
    <row r="8" spans="1:15" ht="85.75" customHeight="1">
      <c r="B8" s="93" t="s">
        <v>24</v>
      </c>
      <c r="C8" s="92" t="s">
        <v>25</v>
      </c>
      <c r="D8" s="194" t="s">
        <v>94</v>
      </c>
      <c r="E8" s="194"/>
      <c r="F8" s="194"/>
      <c r="G8" s="92" t="s">
        <v>74</v>
      </c>
      <c r="H8" s="195" t="s">
        <v>93</v>
      </c>
      <c r="I8" s="195"/>
      <c r="J8" s="195"/>
      <c r="L8" s="4"/>
    </row>
    <row r="9" spans="1:15" ht="46.75" customHeight="1">
      <c r="B9" s="94">
        <f>+'ข้อมูลกิจกรรม (ไฟฟ้าจากสายส่ง)'!O111</f>
        <v>79575</v>
      </c>
      <c r="C9" s="77" t="s">
        <v>25</v>
      </c>
      <c r="D9" s="196">
        <f>+'ข้อมูลกิจกรรม (ไฟฟ้าจากสายส่ง)'!M111</f>
        <v>105502.3152</v>
      </c>
      <c r="E9" s="197"/>
      <c r="F9" s="197"/>
      <c r="G9" s="77" t="s">
        <v>74</v>
      </c>
      <c r="H9" s="196">
        <f>+'ข้อมูลกิจกรรม (ไฟฟ้าจากสายส่ง)'!N111</f>
        <v>25927.0432</v>
      </c>
      <c r="I9" s="197"/>
      <c r="J9" s="197"/>
      <c r="L9" s="4"/>
      <c r="O9" s="2">
        <v>4321</v>
      </c>
    </row>
    <row r="10" spans="1:15" ht="25.75" customHeight="1">
      <c r="L10" s="4"/>
    </row>
    <row r="11" spans="1:15" ht="25.75" customHeight="1">
      <c r="B11" s="76" t="s">
        <v>88</v>
      </c>
      <c r="L11" s="4"/>
    </row>
    <row r="12" spans="1:15" ht="25.75" customHeight="1">
      <c r="B12" s="2" t="str">
        <f>+'ข้อมูลกิจกรรม (ไฟฟ้า captive)'!B9:O9</f>
        <v>ช่วงระยะเวลาที่ขอการรับรองปริมาณก๊าซเรือนกระจกที่ลดได้  ....(ระบุช่วงเวลา วัน เดือน ปี - วัน เดือน ปี ).....</v>
      </c>
      <c r="L12" s="4"/>
    </row>
    <row r="13" spans="1:15" ht="85.75" customHeight="1">
      <c r="B13" s="93" t="s">
        <v>21</v>
      </c>
      <c r="C13" s="92" t="s">
        <v>25</v>
      </c>
      <c r="D13" s="194" t="s">
        <v>94</v>
      </c>
      <c r="E13" s="194"/>
      <c r="F13" s="194"/>
      <c r="G13" s="92" t="s">
        <v>74</v>
      </c>
      <c r="H13" s="195" t="s">
        <v>93</v>
      </c>
      <c r="I13" s="195"/>
      <c r="J13" s="195"/>
      <c r="L13" s="4"/>
    </row>
    <row r="14" spans="1:15" ht="46.75" customHeight="1">
      <c r="B14" s="94">
        <f>+'ข้อมูลกิจกรรม (ไฟฟ้า captive)'!O112</f>
        <v>54217</v>
      </c>
      <c r="C14" s="77" t="s">
        <v>25</v>
      </c>
      <c r="D14" s="196">
        <f>+'ข้อมูลกิจกรรม (ไฟฟ้า captive)'!M112</f>
        <v>71882.183999999994</v>
      </c>
      <c r="E14" s="197"/>
      <c r="F14" s="197"/>
      <c r="G14" s="77" t="s">
        <v>74</v>
      </c>
      <c r="H14" s="196">
        <f>+'ข้อมูลกิจกรรม (ไฟฟ้า captive)'!N112</f>
        <v>17664.944</v>
      </c>
      <c r="I14" s="197"/>
      <c r="J14" s="197"/>
      <c r="L14" s="4"/>
    </row>
    <row r="15" spans="1:15" ht="25.75" customHeight="1">
      <c r="L15" s="4"/>
    </row>
    <row r="16" spans="1:15" ht="25.75" customHeight="1">
      <c r="L16" s="4"/>
    </row>
    <row r="17" spans="1:12" ht="20" customHeight="1">
      <c r="L17" s="4"/>
    </row>
    <row r="18" spans="1:12" ht="20" customHeight="1">
      <c r="L18" s="4"/>
    </row>
    <row r="19" spans="1:12" ht="20" customHeight="1" thickBo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ht="20" customHeight="1"/>
    <row r="21" spans="1:12" ht="20" customHeight="1"/>
    <row r="22" spans="1:12" ht="20" customHeight="1"/>
    <row r="85" spans="1:12">
      <c r="A85" s="3"/>
      <c r="L85" s="4"/>
    </row>
    <row r="86" spans="1:12">
      <c r="A86" s="3"/>
      <c r="L86" s="4"/>
    </row>
    <row r="87" spans="1:12">
      <c r="A87" s="3"/>
      <c r="L87" s="4"/>
    </row>
    <row r="88" spans="1:12">
      <c r="A88" s="3"/>
      <c r="L88" s="4"/>
    </row>
    <row r="89" spans="1:12">
      <c r="A89" s="3"/>
      <c r="L89" s="4"/>
    </row>
    <row r="90" spans="1:12" ht="23" thickBot="1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9"/>
    </row>
  </sheetData>
  <sheetProtection algorithmName="SHA-512" hashValue="+HTaHkRoHlXBP5Q7Me2GLjuc9OVT1qs81TMVKzlAR1ghy8nYyHJkHZbHS5XpAu5EkDtlCbg+t5/jhgH6DLFCTg==" saltValue="C5fF+eNZDFUt8dhl3YneWg==" spinCount="100000" sheet="1" objects="1" scenarios="1"/>
  <mergeCells count="15">
    <mergeCell ref="D13:F13"/>
    <mergeCell ref="H13:J13"/>
    <mergeCell ref="D14:F14"/>
    <mergeCell ref="H14:J14"/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G18"/>
  <sheetViews>
    <sheetView showGridLines="0" topLeftCell="A10" zoomScaleNormal="100" workbookViewId="0">
      <selection activeCell="G15" sqref="G15"/>
    </sheetView>
  </sheetViews>
  <sheetFormatPr defaultColWidth="8.7265625" defaultRowHeight="22.5"/>
  <cols>
    <col min="1" max="2" width="8.7265625" style="2"/>
    <col min="3" max="3" width="28.6328125" style="2" customWidth="1"/>
    <col min="4" max="4" width="58.26953125" style="2" customWidth="1"/>
    <col min="5" max="5" width="50.08984375" style="2" customWidth="1"/>
    <col min="6" max="6" width="20.81640625" style="2" customWidth="1"/>
    <col min="7" max="7" width="15.7265625" style="2" customWidth="1"/>
    <col min="8" max="8" width="25" style="2" customWidth="1"/>
    <col min="9" max="16384" width="8.7265625" style="2"/>
  </cols>
  <sheetData>
    <row r="1" spans="2:7" ht="50" customHeight="1">
      <c r="C1" s="37" t="s">
        <v>9</v>
      </c>
    </row>
    <row r="2" spans="2:7" ht="75" customHeight="1">
      <c r="C2" s="95" t="s">
        <v>95</v>
      </c>
      <c r="D2" s="98" t="s">
        <v>86</v>
      </c>
      <c r="E2" s="36"/>
      <c r="F2" s="36"/>
      <c r="G2" s="36"/>
    </row>
    <row r="3" spans="2:7" ht="75" customHeight="1">
      <c r="C3" s="96" t="s">
        <v>94</v>
      </c>
      <c r="D3" s="99" t="s">
        <v>97</v>
      </c>
      <c r="E3" s="34"/>
      <c r="F3" s="34"/>
      <c r="G3" s="34"/>
    </row>
    <row r="4" spans="2:7" ht="75" customHeight="1">
      <c r="C4" s="97" t="s">
        <v>22</v>
      </c>
      <c r="D4" s="100" t="s">
        <v>96</v>
      </c>
      <c r="E4" s="35"/>
      <c r="F4" s="35"/>
      <c r="G4" s="35"/>
    </row>
    <row r="5" spans="2:7" ht="25.25" customHeight="1">
      <c r="C5" s="32"/>
      <c r="D5" s="33"/>
    </row>
    <row r="6" spans="2:7" ht="27.65" customHeight="1">
      <c r="B6" s="25" t="s">
        <v>17</v>
      </c>
      <c r="D6" s="26"/>
    </row>
    <row r="7" spans="2:7" ht="25.25" customHeight="1">
      <c r="B7" s="27" t="s">
        <v>7</v>
      </c>
      <c r="C7" s="27" t="s">
        <v>41</v>
      </c>
      <c r="D7" s="27" t="s">
        <v>42</v>
      </c>
      <c r="E7" s="27" t="s">
        <v>43</v>
      </c>
      <c r="F7" s="27" t="s">
        <v>44</v>
      </c>
      <c r="G7" s="27" t="s">
        <v>45</v>
      </c>
    </row>
    <row r="8" spans="2:7" ht="47.4" customHeight="1">
      <c r="B8" s="40">
        <v>1</v>
      </c>
      <c r="C8" s="40"/>
      <c r="D8" s="43" t="s">
        <v>56</v>
      </c>
      <c r="E8" s="41" t="s">
        <v>65</v>
      </c>
      <c r="F8" s="40"/>
      <c r="G8" s="44" t="s">
        <v>66</v>
      </c>
    </row>
    <row r="9" spans="2:7" ht="49.25" customHeight="1">
      <c r="B9" s="40">
        <v>2</v>
      </c>
      <c r="C9" s="40" t="s">
        <v>52</v>
      </c>
      <c r="D9" s="41" t="s">
        <v>47</v>
      </c>
      <c r="E9" s="43" t="s">
        <v>57</v>
      </c>
      <c r="F9" s="42" t="s">
        <v>58</v>
      </c>
      <c r="G9" s="44" t="s">
        <v>66</v>
      </c>
    </row>
    <row r="10" spans="2:7" ht="47.4" customHeight="1">
      <c r="B10" s="40">
        <v>3</v>
      </c>
      <c r="C10" s="40" t="s">
        <v>53</v>
      </c>
      <c r="D10" s="41" t="s">
        <v>48</v>
      </c>
      <c r="E10" s="43" t="s">
        <v>59</v>
      </c>
      <c r="F10" s="42" t="s">
        <v>60</v>
      </c>
      <c r="G10" s="44" t="s">
        <v>66</v>
      </c>
    </row>
    <row r="11" spans="2:7" ht="47.4" customHeight="1">
      <c r="B11" s="40">
        <v>4</v>
      </c>
      <c r="C11" s="40"/>
      <c r="D11" s="41" t="s">
        <v>50</v>
      </c>
      <c r="E11" s="41" t="s">
        <v>64</v>
      </c>
      <c r="F11" s="40"/>
      <c r="G11" s="44" t="s">
        <v>66</v>
      </c>
    </row>
    <row r="12" spans="2:7" ht="49.25" customHeight="1">
      <c r="B12" s="40">
        <v>5</v>
      </c>
      <c r="C12" s="40" t="s">
        <v>54</v>
      </c>
      <c r="D12" s="41" t="s">
        <v>49</v>
      </c>
      <c r="E12" s="43" t="s">
        <v>57</v>
      </c>
      <c r="F12" s="42" t="s">
        <v>58</v>
      </c>
      <c r="G12" s="44" t="s">
        <v>66</v>
      </c>
    </row>
    <row r="13" spans="2:7" ht="47.4" customHeight="1">
      <c r="B13" s="40">
        <v>6</v>
      </c>
      <c r="C13" s="40" t="s">
        <v>55</v>
      </c>
      <c r="D13" s="41" t="s">
        <v>48</v>
      </c>
      <c r="E13" s="43" t="s">
        <v>59</v>
      </c>
      <c r="F13" s="42" t="s">
        <v>60</v>
      </c>
      <c r="G13" s="44" t="s">
        <v>66</v>
      </c>
    </row>
    <row r="14" spans="2:7" ht="46.75" customHeight="1">
      <c r="B14" s="40">
        <v>7</v>
      </c>
      <c r="C14" s="40" t="s">
        <v>51</v>
      </c>
      <c r="D14" s="43" t="s">
        <v>62</v>
      </c>
      <c r="E14" s="43" t="s">
        <v>63</v>
      </c>
      <c r="F14" s="42" t="s">
        <v>61</v>
      </c>
      <c r="G14" s="44" t="s">
        <v>66</v>
      </c>
    </row>
    <row r="15" spans="2:7" ht="40.75" customHeight="1">
      <c r="B15" s="40">
        <v>8</v>
      </c>
      <c r="C15" s="40" t="s">
        <v>99</v>
      </c>
      <c r="D15" s="43" t="s">
        <v>98</v>
      </c>
      <c r="E15" s="43" t="s">
        <v>75</v>
      </c>
      <c r="F15" s="40" t="s">
        <v>46</v>
      </c>
      <c r="G15" s="46">
        <v>0.46820000000000001</v>
      </c>
    </row>
    <row r="16" spans="2:7" ht="34.75" customHeight="1">
      <c r="B16" s="40">
        <v>9</v>
      </c>
      <c r="C16" s="40">
        <v>1000</v>
      </c>
      <c r="D16" s="43" t="s">
        <v>67</v>
      </c>
      <c r="E16" s="43"/>
      <c r="F16" s="40"/>
      <c r="G16" s="45"/>
    </row>
    <row r="17" spans="2:7" ht="78" customHeight="1">
      <c r="B17" s="40">
        <v>10</v>
      </c>
      <c r="C17" s="40" t="s">
        <v>100</v>
      </c>
      <c r="D17" s="43" t="s">
        <v>79</v>
      </c>
      <c r="E17" s="43" t="s">
        <v>80</v>
      </c>
      <c r="F17" s="40" t="s">
        <v>46</v>
      </c>
      <c r="G17" s="48">
        <f>+'ข้อมูลกิจกรรม (ไฟฟ้า captive)'!J7</f>
        <v>0.31900000000000001</v>
      </c>
    </row>
    <row r="18" spans="2:7" ht="31.75" customHeight="1">
      <c r="B18" s="29"/>
      <c r="C18" s="31" t="s">
        <v>18</v>
      </c>
      <c r="D18" s="29"/>
      <c r="E18" s="29"/>
      <c r="F18" s="28"/>
      <c r="G18" s="30"/>
    </row>
  </sheetData>
  <sheetProtection algorithmName="SHA-512" hashValue="kMGYtJz1xc4ugSRIEgoL+KtojkOfAKMHeeSHTktuDqc0+3epBDVP43EmtXV+ncLwaPOnEFrI5th3ZcquejRDjg==" saltValue="BgOkaPSxc0ebB2/1SYhfv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ลักษณะกิจกรรม</vt:lpstr>
      <vt:lpstr>ข้อมูลกิจกรรม (ไฟฟ้าจากสายส่ง)</vt:lpstr>
      <vt:lpstr>ข้อมูลกิจกรรม (ไฟฟ้า captive)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2025-05-16T02:54:45Z</dcterms:modified>
</cp:coreProperties>
</file>